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365no.sharepoint.com/sites/Klassifisering/Delte dokumenter/General/1200_FTP GRIS/FTP_DATA/RESULTATER/"/>
    </mc:Choice>
  </mc:AlternateContent>
  <xr:revisionPtr revIDLastSave="10" documentId="8_{9465CE50-5B72-4E45-B575-F70A6533B078}" xr6:coauthVersionLast="47" xr6:coauthVersionMax="47" xr10:uidLastSave="{39233F67-CE6A-4A04-875B-429751DC903D}"/>
  <bookViews>
    <workbookView xWindow="-108" yWindow="-108" windowWidth="23256" windowHeight="12576" firstSheet="4" activeTab="4" xr2:uid="{00000000-000D-0000-FFFF-FFFF00000000}"/>
  </bookViews>
  <sheets>
    <sheet name="År2022" sheetId="5" state="hidden" r:id="rId1"/>
    <sheet name="År2021" sheetId="21" state="hidden" r:id="rId2"/>
    <sheet name="År2023" sheetId="22" state="hidden" r:id="rId3"/>
    <sheet name="År2024" sheetId="29" state="hidden" r:id="rId4"/>
    <sheet name="Kjøtt%" sheetId="3" r:id="rId5"/>
    <sheet name="Total" sheetId="2" r:id="rId6"/>
    <sheet name="Halvår" sheetId="25" r:id="rId7"/>
    <sheet name="Måned" sheetId="7" r:id="rId8"/>
    <sheet name="Figurer" sheetId="4" r:id="rId9"/>
    <sheet name="Rase_grupper" sheetId="9" r:id="rId10"/>
    <sheet name="Per uke" sheetId="6" r:id="rId11"/>
    <sheet name="Siste uke" sheetId="8" r:id="rId12"/>
    <sheet name="Per dato" sheetId="10" r:id="rId13"/>
    <sheet name="Slakteri" sheetId="24" r:id="rId14"/>
    <sheet name="RNR" sheetId="23" state="hidden" r:id="rId15"/>
    <sheet name="Slakteri_mnd" sheetId="26" r:id="rId16"/>
    <sheet name="Vektgruppe" sheetId="11" r:id="rId17"/>
    <sheet name="Vektgrup_MND" sheetId="27" r:id="rId18"/>
    <sheet name="Kjøtt%_gr" sheetId="19" r:id="rId19"/>
    <sheet name="Kjøtt%_mnd" sheetId="28" r:id="rId20"/>
    <sheet name="Graf" sheetId="30" r:id="rId21"/>
  </sheets>
  <definedNames>
    <definedName name="Ark1">#REF!</definedName>
    <definedName name="_xlnm.Print_Area" localSheetId="6">Halvår!$A$1:$AK$13</definedName>
    <definedName name="_xlnm.Print_Area" localSheetId="18">'Kjøtt%_gr'!$A$1:$AG$28</definedName>
    <definedName name="_xlnm.Print_Area" localSheetId="19">'Kjøtt%_mnd'!$A$1:$AH$28</definedName>
    <definedName name="_xlnm.Print_Area" localSheetId="7">Måned!$A$1:$AK$31</definedName>
    <definedName name="_xlnm.Print_Area" localSheetId="10">'Per uke'!$A$1:$AD$32</definedName>
    <definedName name="_xlnm.Print_Area" localSheetId="9">Rase_grupper!$A$1:$AG$15</definedName>
    <definedName name="_xlnm.Print_Area" localSheetId="11">'Siste uke'!$A$1:$AF$12</definedName>
    <definedName name="_xlnm.Print_Area" localSheetId="13">Slakteri!$A$1:$AI$21</definedName>
    <definedName name="_xlnm.Print_Area" localSheetId="15">Slakteri_mnd!$A$1:$AK$21</definedName>
    <definedName name="_xlnm.Print_Area" localSheetId="5">Total!$A$1:$AN$13</definedName>
    <definedName name="_xlnm.Print_Area" localSheetId="17">Vektgrup_MND!$A$1:$AJ$27</definedName>
    <definedName name="_xlnm.Print_Area" localSheetId="16">Vektgruppe!$A$1:$AH$27</definedName>
    <definedName name="_xlnm.Print_Titles" localSheetId="18">'Kjøtt%_gr'!$1:$5</definedName>
    <definedName name="_xlnm.Print_Titles" localSheetId="19">'Kjøtt%_mnd'!$1:$5</definedName>
    <definedName name="_xlnm.Print_Titles" localSheetId="10">'Per uke'!$1:$5</definedName>
    <definedName name="_xlnm.Print_Titles" localSheetId="13">Slakteri!$1:$4</definedName>
    <definedName name="_xlnm.Print_Titles" localSheetId="15">Slakteri_mnd!$1:$4</definedName>
    <definedName name="_xlnm.Print_Titles" localSheetId="17">Vektgrup_MND!$1:$4</definedName>
    <definedName name="_xlnm.Print_Titles" localSheetId="16">Vektgruppe!$1:$4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8" l="1"/>
  <c r="D6" i="8"/>
  <c r="H6" i="8" s="1"/>
  <c r="F6" i="8"/>
  <c r="J6" i="8"/>
  <c r="P6" i="8"/>
  <c r="R6" i="8"/>
  <c r="T6" i="8"/>
  <c r="V6" i="8"/>
  <c r="Y6" i="8"/>
  <c r="AE6" i="8"/>
  <c r="B7" i="8"/>
  <c r="D7" i="8"/>
  <c r="H7" i="8" s="1"/>
  <c r="F7" i="8"/>
  <c r="J7" i="8"/>
  <c r="P7" i="8"/>
  <c r="R7" i="8"/>
  <c r="T7" i="8"/>
  <c r="V7" i="8"/>
  <c r="Y7" i="8"/>
  <c r="AE7" i="8"/>
  <c r="B8" i="8"/>
  <c r="D8" i="8"/>
  <c r="H8" i="8" s="1"/>
  <c r="F8" i="8"/>
  <c r="J8" i="8"/>
  <c r="P8" i="8"/>
  <c r="R8" i="8"/>
  <c r="T8" i="8"/>
  <c r="V8" i="8"/>
  <c r="Y8" i="8"/>
  <c r="AE8" i="8"/>
  <c r="B9" i="8"/>
  <c r="D9" i="8"/>
  <c r="H9" i="8" s="1"/>
  <c r="F9" i="8"/>
  <c r="J9" i="8"/>
  <c r="P9" i="8"/>
  <c r="R9" i="8"/>
  <c r="T9" i="8"/>
  <c r="V9" i="8"/>
  <c r="Y9" i="8"/>
  <c r="AE9" i="8"/>
  <c r="AE5" i="8"/>
  <c r="AC5" i="8"/>
  <c r="AA5" i="8"/>
  <c r="W5" i="8"/>
  <c r="R5" i="8"/>
  <c r="P5" i="8"/>
  <c r="N5" i="8"/>
  <c r="L5" i="8"/>
  <c r="H5" i="8"/>
  <c r="F5" i="8"/>
  <c r="D5" i="8"/>
  <c r="Y5" i="8" s="1"/>
  <c r="B5" i="8"/>
  <c r="B28" i="6"/>
  <c r="D28" i="6"/>
  <c r="F28" i="6"/>
  <c r="H28" i="6"/>
  <c r="J28" i="6"/>
  <c r="N28" i="6" s="1"/>
  <c r="L28" i="6"/>
  <c r="P28" i="6"/>
  <c r="R28" i="6"/>
  <c r="T28" i="6"/>
  <c r="V28" i="6"/>
  <c r="W28" i="6"/>
  <c r="Y28" i="6"/>
  <c r="Z28" i="6"/>
  <c r="AB28" i="6"/>
  <c r="AC28" i="6"/>
  <c r="B29" i="6"/>
  <c r="D29" i="6"/>
  <c r="F29" i="6"/>
  <c r="H29" i="6"/>
  <c r="J29" i="6"/>
  <c r="L29" i="6"/>
  <c r="N29" i="6"/>
  <c r="P29" i="6"/>
  <c r="R29" i="6"/>
  <c r="T29" i="6"/>
  <c r="V29" i="6"/>
  <c r="W29" i="6"/>
  <c r="Y29" i="6"/>
  <c r="Z29" i="6"/>
  <c r="AB29" i="6"/>
  <c r="AC29" i="6"/>
  <c r="B30" i="6"/>
  <c r="D30" i="6"/>
  <c r="F30" i="6"/>
  <c r="H30" i="6"/>
  <c r="J30" i="6"/>
  <c r="L30" i="6"/>
  <c r="N30" i="6"/>
  <c r="P30" i="6"/>
  <c r="R30" i="6"/>
  <c r="T30" i="6"/>
  <c r="V30" i="6"/>
  <c r="W30" i="6"/>
  <c r="Y30" i="6"/>
  <c r="Z30" i="6"/>
  <c r="AB30" i="6"/>
  <c r="AC30" i="6"/>
  <c r="B31" i="6"/>
  <c r="D31" i="6"/>
  <c r="F31" i="6"/>
  <c r="H31" i="6"/>
  <c r="J31" i="6"/>
  <c r="L31" i="6"/>
  <c r="N31" i="6"/>
  <c r="P31" i="6"/>
  <c r="R31" i="6"/>
  <c r="T31" i="6"/>
  <c r="V31" i="6"/>
  <c r="W31" i="6"/>
  <c r="Y31" i="6"/>
  <c r="Z31" i="6"/>
  <c r="AB31" i="6"/>
  <c r="AC31" i="6"/>
  <c r="AB6" i="26"/>
  <c r="AD6" i="26"/>
  <c r="AF6" i="26"/>
  <c r="AG6" i="26"/>
  <c r="AI6" i="26"/>
  <c r="AJ6" i="26"/>
  <c r="R6" i="26"/>
  <c r="T6" i="26"/>
  <c r="V6" i="26"/>
  <c r="X6" i="26"/>
  <c r="Z6" i="26"/>
  <c r="A165" i="10"/>
  <c r="B165" i="10"/>
  <c r="E165" i="10"/>
  <c r="C165" i="10" s="1"/>
  <c r="D165" i="10" s="1"/>
  <c r="F165" i="10"/>
  <c r="J165" i="10" s="1"/>
  <c r="G165" i="10"/>
  <c r="U165" i="10" s="1"/>
  <c r="A166" i="10"/>
  <c r="B166" i="10"/>
  <c r="E166" i="10"/>
  <c r="C166" i="10" s="1"/>
  <c r="D166" i="10" s="1"/>
  <c r="F166" i="10"/>
  <c r="M166" i="10" s="1"/>
  <c r="G166" i="10"/>
  <c r="P166" i="10" s="1"/>
  <c r="W166" i="10"/>
  <c r="B27" i="6"/>
  <c r="D27" i="6"/>
  <c r="F27" i="6"/>
  <c r="H27" i="6"/>
  <c r="J27" i="6"/>
  <c r="L27" i="6"/>
  <c r="P27" i="6"/>
  <c r="R27" i="6"/>
  <c r="T27" i="6"/>
  <c r="V27" i="6"/>
  <c r="W27" i="6"/>
  <c r="Y27" i="6"/>
  <c r="Z27" i="6"/>
  <c r="AB27" i="6"/>
  <c r="AC27" i="6"/>
  <c r="B9" i="7"/>
  <c r="C9" i="7" s="1"/>
  <c r="E9" i="7"/>
  <c r="O9" i="7" s="1"/>
  <c r="B10" i="7"/>
  <c r="C10" i="7" s="1"/>
  <c r="E10" i="7"/>
  <c r="G10" i="7" s="1"/>
  <c r="O10" i="7"/>
  <c r="B24" i="6"/>
  <c r="D24" i="6"/>
  <c r="F24" i="6"/>
  <c r="H24" i="6"/>
  <c r="J24" i="6"/>
  <c r="L24" i="6"/>
  <c r="P24" i="6"/>
  <c r="R24" i="6"/>
  <c r="T24" i="6"/>
  <c r="V24" i="6"/>
  <c r="W24" i="6"/>
  <c r="Y24" i="6"/>
  <c r="Z24" i="6"/>
  <c r="AB24" i="6"/>
  <c r="AC24" i="6"/>
  <c r="B25" i="6"/>
  <c r="D25" i="6"/>
  <c r="F25" i="6"/>
  <c r="H25" i="6"/>
  <c r="J25" i="6"/>
  <c r="L25" i="6"/>
  <c r="P25" i="6"/>
  <c r="R25" i="6"/>
  <c r="T25" i="6"/>
  <c r="V25" i="6"/>
  <c r="W25" i="6"/>
  <c r="Y25" i="6"/>
  <c r="Z25" i="6"/>
  <c r="AB25" i="6"/>
  <c r="AC25" i="6"/>
  <c r="B26" i="6"/>
  <c r="D26" i="6"/>
  <c r="F26" i="6"/>
  <c r="H26" i="6"/>
  <c r="J26" i="6"/>
  <c r="L26" i="6"/>
  <c r="N26" i="6" s="1"/>
  <c r="P26" i="6"/>
  <c r="R26" i="6"/>
  <c r="T26" i="6"/>
  <c r="V26" i="6"/>
  <c r="W26" i="6"/>
  <c r="Y26" i="6"/>
  <c r="Z26" i="6"/>
  <c r="AB26" i="6"/>
  <c r="AC26" i="6"/>
  <c r="B23" i="6"/>
  <c r="D23" i="6"/>
  <c r="F23" i="6"/>
  <c r="H23" i="6"/>
  <c r="J23" i="6"/>
  <c r="L23" i="6"/>
  <c r="P23" i="6"/>
  <c r="R23" i="6"/>
  <c r="T23" i="6"/>
  <c r="V23" i="6"/>
  <c r="W23" i="6"/>
  <c r="Y23" i="6"/>
  <c r="Z23" i="6"/>
  <c r="AB23" i="6"/>
  <c r="AC23" i="6"/>
  <c r="B8" i="7"/>
  <c r="C8" i="7" s="1"/>
  <c r="E8" i="7"/>
  <c r="G8" i="7" s="1"/>
  <c r="M52" i="23"/>
  <c r="M53" i="23"/>
  <c r="M43" i="23"/>
  <c r="M44" i="23" s="1"/>
  <c r="M45" i="23" s="1"/>
  <c r="M46" i="23" s="1"/>
  <c r="M47" i="23" s="1"/>
  <c r="M48" i="23" s="1"/>
  <c r="M49" i="23" s="1"/>
  <c r="M50" i="23" s="1"/>
  <c r="M51" i="23" s="1"/>
  <c r="M4" i="23"/>
  <c r="M5" i="23" s="1"/>
  <c r="M6" i="23" s="1"/>
  <c r="M7" i="23" s="1"/>
  <c r="M8" i="23" s="1"/>
  <c r="M9" i="23" s="1"/>
  <c r="M10" i="23" s="1"/>
  <c r="M11" i="23" s="1"/>
  <c r="M12" i="23" s="1"/>
  <c r="M13" i="23" s="1"/>
  <c r="M14" i="23" s="1"/>
  <c r="M15" i="23" s="1"/>
  <c r="M16" i="23" s="1"/>
  <c r="M17" i="23" s="1"/>
  <c r="M18" i="23" s="1"/>
  <c r="M19" i="23" s="1"/>
  <c r="M20" i="23" s="1"/>
  <c r="M21" i="23" s="1"/>
  <c r="M22" i="23" s="1"/>
  <c r="M23" i="23" s="1"/>
  <c r="M24" i="23" s="1"/>
  <c r="M25" i="23" s="1"/>
  <c r="M26" i="23" s="1"/>
  <c r="M27" i="23" s="1"/>
  <c r="M28" i="23" s="1"/>
  <c r="M29" i="23" s="1"/>
  <c r="M30" i="23" s="1"/>
  <c r="M31" i="23" s="1"/>
  <c r="M32" i="23" s="1"/>
  <c r="M33" i="23" s="1"/>
  <c r="M34" i="23" s="1"/>
  <c r="M35" i="23" s="1"/>
  <c r="M36" i="23" s="1"/>
  <c r="M37" i="23" s="1"/>
  <c r="M38" i="23" s="1"/>
  <c r="M39" i="23" s="1"/>
  <c r="M40" i="23" s="1"/>
  <c r="M41" i="23" s="1"/>
  <c r="M42" i="23" s="1"/>
  <c r="M3" i="23"/>
  <c r="B20" i="6"/>
  <c r="D20" i="6"/>
  <c r="F20" i="6"/>
  <c r="H20" i="6"/>
  <c r="J20" i="6"/>
  <c r="L20" i="6"/>
  <c r="P20" i="6"/>
  <c r="R20" i="6"/>
  <c r="T20" i="6"/>
  <c r="V20" i="6"/>
  <c r="W20" i="6"/>
  <c r="Y20" i="6"/>
  <c r="Z20" i="6"/>
  <c r="AB20" i="6"/>
  <c r="AC20" i="6"/>
  <c r="B21" i="6"/>
  <c r="D21" i="6"/>
  <c r="F21" i="6"/>
  <c r="H21" i="6"/>
  <c r="J21" i="6"/>
  <c r="L21" i="6"/>
  <c r="P21" i="6"/>
  <c r="R21" i="6"/>
  <c r="T21" i="6"/>
  <c r="V21" i="6"/>
  <c r="W21" i="6"/>
  <c r="Y21" i="6"/>
  <c r="Z21" i="6"/>
  <c r="AB21" i="6"/>
  <c r="AC21" i="6"/>
  <c r="B22" i="6"/>
  <c r="D22" i="6"/>
  <c r="F22" i="6"/>
  <c r="H22" i="6"/>
  <c r="J22" i="6"/>
  <c r="L22" i="6"/>
  <c r="P22" i="6"/>
  <c r="R22" i="6"/>
  <c r="T22" i="6"/>
  <c r="V22" i="6"/>
  <c r="W22" i="6"/>
  <c r="Y22" i="6"/>
  <c r="Z22" i="6"/>
  <c r="AB22" i="6"/>
  <c r="AC22" i="6"/>
  <c r="AJ17" i="25"/>
  <c r="AI17" i="25"/>
  <c r="AG17" i="25"/>
  <c r="AF17" i="25"/>
  <c r="AD17" i="25"/>
  <c r="AC17" i="25"/>
  <c r="AA17" i="25"/>
  <c r="Y17" i="25"/>
  <c r="V17" i="25"/>
  <c r="Q17" i="25"/>
  <c r="N17" i="25"/>
  <c r="L17" i="25"/>
  <c r="H17" i="25"/>
  <c r="AJ16" i="25"/>
  <c r="AI16" i="25"/>
  <c r="AG16" i="25"/>
  <c r="AF16" i="25"/>
  <c r="AD16" i="25"/>
  <c r="AC16" i="25"/>
  <c r="AA16" i="25"/>
  <c r="Y16" i="25"/>
  <c r="V16" i="25"/>
  <c r="Q16" i="25"/>
  <c r="N16" i="25"/>
  <c r="L16" i="25"/>
  <c r="H16" i="25"/>
  <c r="N25" i="2"/>
  <c r="N24" i="2"/>
  <c r="H24" i="2"/>
  <c r="AM10" i="2"/>
  <c r="AK10" i="2"/>
  <c r="AI10" i="2"/>
  <c r="AG10" i="2"/>
  <c r="AE10" i="2"/>
  <c r="AC10" i="2"/>
  <c r="AA10" i="2"/>
  <c r="Y10" i="2"/>
  <c r="V10" i="2"/>
  <c r="S10" i="2"/>
  <c r="Q10" i="2"/>
  <c r="N10" i="2"/>
  <c r="L10" i="2"/>
  <c r="H10" i="2"/>
  <c r="B10" i="2"/>
  <c r="D10" i="2"/>
  <c r="B9" i="2"/>
  <c r="AM16" i="2"/>
  <c r="AK16" i="2"/>
  <c r="AI16" i="2"/>
  <c r="AG16" i="2"/>
  <c r="AE16" i="2"/>
  <c r="AC16" i="2"/>
  <c r="AA16" i="2"/>
  <c r="Y16" i="2"/>
  <c r="V16" i="2"/>
  <c r="S16" i="2"/>
  <c r="Q16" i="2"/>
  <c r="N16" i="2"/>
  <c r="L16" i="2"/>
  <c r="B18" i="6"/>
  <c r="D18" i="6"/>
  <c r="F18" i="6"/>
  <c r="H18" i="6"/>
  <c r="J18" i="6"/>
  <c r="L18" i="6"/>
  <c r="P18" i="6"/>
  <c r="R18" i="6"/>
  <c r="T18" i="6"/>
  <c r="V18" i="6"/>
  <c r="W18" i="6"/>
  <c r="Y18" i="6"/>
  <c r="Z18" i="6"/>
  <c r="AB18" i="6"/>
  <c r="AC18" i="6"/>
  <c r="B19" i="6"/>
  <c r="D19" i="6"/>
  <c r="F19" i="6"/>
  <c r="H19" i="6"/>
  <c r="J19" i="6"/>
  <c r="L19" i="6"/>
  <c r="P19" i="6"/>
  <c r="R19" i="6"/>
  <c r="T19" i="6"/>
  <c r="V19" i="6"/>
  <c r="W19" i="6"/>
  <c r="Y19" i="6"/>
  <c r="Z19" i="6"/>
  <c r="AB19" i="6"/>
  <c r="AC19" i="6"/>
  <c r="AB2" i="28"/>
  <c r="AC2" i="27"/>
  <c r="B17" i="6"/>
  <c r="D17" i="6"/>
  <c r="F17" i="6"/>
  <c r="H17" i="6"/>
  <c r="J17" i="6"/>
  <c r="L17" i="6"/>
  <c r="P17" i="6"/>
  <c r="R17" i="6"/>
  <c r="T17" i="6"/>
  <c r="V17" i="6"/>
  <c r="W17" i="6"/>
  <c r="Y17" i="6"/>
  <c r="Z17" i="6"/>
  <c r="AB17" i="6"/>
  <c r="AC17" i="6"/>
  <c r="F28" i="9"/>
  <c r="J28" i="9"/>
  <c r="L28" i="9"/>
  <c r="M7" i="9" s="1"/>
  <c r="O28" i="9"/>
  <c r="S28" i="9"/>
  <c r="U28" i="9"/>
  <c r="W28" i="9"/>
  <c r="Y28" i="9"/>
  <c r="Z28" i="9"/>
  <c r="AB28" i="9"/>
  <c r="AC28" i="9"/>
  <c r="AE28" i="9"/>
  <c r="AF28" i="9"/>
  <c r="F29" i="9"/>
  <c r="J29" i="9"/>
  <c r="L29" i="9"/>
  <c r="M8" i="9" s="1"/>
  <c r="O29" i="9"/>
  <c r="S29" i="9"/>
  <c r="U29" i="9"/>
  <c r="W29" i="9"/>
  <c r="Y29" i="9"/>
  <c r="Z29" i="9"/>
  <c r="AB29" i="9"/>
  <c r="AC29" i="9"/>
  <c r="AE29" i="9"/>
  <c r="AF29" i="9"/>
  <c r="F30" i="9"/>
  <c r="J30" i="9"/>
  <c r="L30" i="9"/>
  <c r="M9" i="9" s="1"/>
  <c r="O30" i="9"/>
  <c r="S30" i="9"/>
  <c r="U30" i="9"/>
  <c r="W30" i="9"/>
  <c r="Y30" i="9"/>
  <c r="Z30" i="9"/>
  <c r="AB30" i="9"/>
  <c r="AC30" i="9"/>
  <c r="AE30" i="9"/>
  <c r="AF30" i="9"/>
  <c r="F31" i="9"/>
  <c r="J31" i="9"/>
  <c r="L31" i="9"/>
  <c r="M10" i="9" s="1"/>
  <c r="O31" i="9"/>
  <c r="S31" i="9"/>
  <c r="U31" i="9"/>
  <c r="W31" i="9"/>
  <c r="Y31" i="9"/>
  <c r="Z31" i="9"/>
  <c r="AB31" i="9"/>
  <c r="AC31" i="9"/>
  <c r="AE31" i="9"/>
  <c r="AF31" i="9"/>
  <c r="F32" i="9"/>
  <c r="J32" i="9"/>
  <c r="L32" i="9"/>
  <c r="M11" i="9" s="1"/>
  <c r="O32" i="9"/>
  <c r="S32" i="9"/>
  <c r="U32" i="9"/>
  <c r="W32" i="9"/>
  <c r="Y32" i="9"/>
  <c r="Z32" i="9"/>
  <c r="AB32" i="9"/>
  <c r="AC32" i="9"/>
  <c r="AE32" i="9"/>
  <c r="AF32" i="9"/>
  <c r="F33" i="9"/>
  <c r="J33" i="9"/>
  <c r="L33" i="9"/>
  <c r="M12" i="9" s="1"/>
  <c r="O33" i="9"/>
  <c r="S33" i="9"/>
  <c r="U33" i="9"/>
  <c r="W33" i="9"/>
  <c r="Y33" i="9"/>
  <c r="Z33" i="9"/>
  <c r="AB33" i="9"/>
  <c r="AC33" i="9"/>
  <c r="AE33" i="9"/>
  <c r="AF33" i="9"/>
  <c r="AF27" i="9"/>
  <c r="AE27" i="9"/>
  <c r="AC27" i="9"/>
  <c r="AB27" i="9"/>
  <c r="Z27" i="9"/>
  <c r="Y27" i="9"/>
  <c r="J7" i="9"/>
  <c r="L7" i="9"/>
  <c r="O7" i="9"/>
  <c r="S7" i="9"/>
  <c r="U7" i="9"/>
  <c r="W7" i="9"/>
  <c r="J8" i="9"/>
  <c r="L8" i="9"/>
  <c r="O8" i="9"/>
  <c r="S8" i="9"/>
  <c r="U8" i="9"/>
  <c r="W8" i="9"/>
  <c r="J9" i="9"/>
  <c r="L9" i="9"/>
  <c r="O9" i="9"/>
  <c r="S9" i="9"/>
  <c r="U9" i="9"/>
  <c r="W9" i="9"/>
  <c r="J10" i="9"/>
  <c r="L10" i="9"/>
  <c r="O10" i="9"/>
  <c r="S10" i="9"/>
  <c r="U10" i="9"/>
  <c r="W10" i="9"/>
  <c r="J11" i="9"/>
  <c r="L11" i="9"/>
  <c r="O11" i="9"/>
  <c r="S11" i="9"/>
  <c r="U11" i="9"/>
  <c r="W11" i="9"/>
  <c r="J12" i="9"/>
  <c r="L12" i="9"/>
  <c r="O12" i="9"/>
  <c r="S12" i="9"/>
  <c r="U12" i="9"/>
  <c r="W12" i="9"/>
  <c r="W27" i="9"/>
  <c r="U27" i="9"/>
  <c r="S27" i="9"/>
  <c r="O27" i="9"/>
  <c r="L27" i="9"/>
  <c r="M6" i="9" s="1"/>
  <c r="J27" i="9"/>
  <c r="F27" i="9"/>
  <c r="G36" i="9"/>
  <c r="B16" i="6"/>
  <c r="D16" i="6"/>
  <c r="F16" i="6"/>
  <c r="H16" i="6"/>
  <c r="J16" i="6"/>
  <c r="L16" i="6"/>
  <c r="P16" i="6"/>
  <c r="R16" i="6"/>
  <c r="T16" i="6"/>
  <c r="V16" i="6"/>
  <c r="W16" i="6"/>
  <c r="Y16" i="6"/>
  <c r="Z16" i="6"/>
  <c r="AB16" i="6"/>
  <c r="AC16" i="6"/>
  <c r="AI15" i="2"/>
  <c r="AB18" i="9"/>
  <c r="Y17" i="9"/>
  <c r="Y18" i="9"/>
  <c r="C18" i="9"/>
  <c r="B11" i="9"/>
  <c r="B32" i="9" s="1"/>
  <c r="C11" i="9"/>
  <c r="D11" i="9" s="1"/>
  <c r="D32" i="9" s="1"/>
  <c r="F11" i="9"/>
  <c r="Y11" i="9"/>
  <c r="Z11" i="9"/>
  <c r="AB11" i="9"/>
  <c r="AC11" i="9"/>
  <c r="AE11" i="9"/>
  <c r="AF11" i="9"/>
  <c r="B12" i="9"/>
  <c r="B33" i="9" s="1"/>
  <c r="C12" i="9"/>
  <c r="D12" i="9" s="1"/>
  <c r="D21" i="9" s="1"/>
  <c r="F12" i="9"/>
  <c r="Y12" i="9"/>
  <c r="Z12" i="9"/>
  <c r="AB12" i="9"/>
  <c r="AC12" i="9"/>
  <c r="AE12" i="9"/>
  <c r="AF12" i="9"/>
  <c r="B10" i="9"/>
  <c r="B31" i="9" s="1"/>
  <c r="C10" i="9"/>
  <c r="D10" i="9" s="1"/>
  <c r="D31" i="9" s="1"/>
  <c r="F10" i="9"/>
  <c r="Y10" i="9"/>
  <c r="Z10" i="9"/>
  <c r="AB10" i="9"/>
  <c r="AC10" i="9"/>
  <c r="AE10" i="9"/>
  <c r="AF10" i="9"/>
  <c r="B20" i="9"/>
  <c r="C20" i="9"/>
  <c r="F20" i="9"/>
  <c r="J20" i="9"/>
  <c r="L20" i="9"/>
  <c r="O20" i="9"/>
  <c r="S20" i="9"/>
  <c r="U20" i="9"/>
  <c r="W20" i="9"/>
  <c r="Y20" i="9"/>
  <c r="Z20" i="9"/>
  <c r="AB20" i="9"/>
  <c r="AC20" i="9"/>
  <c r="AE20" i="9"/>
  <c r="AF20" i="9"/>
  <c r="B21" i="9"/>
  <c r="C21" i="9"/>
  <c r="F21" i="9"/>
  <c r="J21" i="9"/>
  <c r="L21" i="9"/>
  <c r="O21" i="9"/>
  <c r="S21" i="9"/>
  <c r="U21" i="9"/>
  <c r="W21" i="9"/>
  <c r="Y21" i="9"/>
  <c r="Z21" i="9"/>
  <c r="AB21" i="9"/>
  <c r="AC21" i="9"/>
  <c r="AE21" i="9"/>
  <c r="AF21" i="9"/>
  <c r="B17" i="7"/>
  <c r="C17" i="7" s="1"/>
  <c r="E17" i="7"/>
  <c r="G17" i="7"/>
  <c r="I17" i="7"/>
  <c r="L17" i="7"/>
  <c r="O17" i="7"/>
  <c r="R17" i="7"/>
  <c r="U17" i="7"/>
  <c r="W17" i="7"/>
  <c r="Z17" i="7"/>
  <c r="AB17" i="7"/>
  <c r="AC17" i="7"/>
  <c r="AE17" i="7"/>
  <c r="AG17" i="7"/>
  <c r="AI17" i="7"/>
  <c r="AJ17" i="7"/>
  <c r="B18" i="7"/>
  <c r="C18" i="7" s="1"/>
  <c r="E18" i="7"/>
  <c r="G18" i="7"/>
  <c r="I18" i="7"/>
  <c r="L18" i="7"/>
  <c r="O18" i="7"/>
  <c r="R18" i="7"/>
  <c r="U18" i="7"/>
  <c r="W18" i="7"/>
  <c r="Z18" i="7"/>
  <c r="AB18" i="7"/>
  <c r="AC18" i="7"/>
  <c r="AE18" i="7"/>
  <c r="AG18" i="7"/>
  <c r="AI18" i="7"/>
  <c r="AJ18" i="7"/>
  <c r="B19" i="7"/>
  <c r="C19" i="7" s="1"/>
  <c r="E19" i="7"/>
  <c r="G19" i="7"/>
  <c r="I19" i="7"/>
  <c r="L19" i="7"/>
  <c r="O19" i="7"/>
  <c r="R19" i="7"/>
  <c r="U19" i="7"/>
  <c r="W19" i="7"/>
  <c r="Z19" i="7"/>
  <c r="AB19" i="7"/>
  <c r="AC19" i="7"/>
  <c r="AE19" i="7"/>
  <c r="AG19" i="7"/>
  <c r="AI19" i="7"/>
  <c r="AJ19" i="7"/>
  <c r="B20" i="7"/>
  <c r="C20" i="7" s="1"/>
  <c r="E20" i="7"/>
  <c r="G20" i="7"/>
  <c r="I20" i="7"/>
  <c r="L20" i="7"/>
  <c r="O20" i="7"/>
  <c r="R20" i="7"/>
  <c r="U20" i="7"/>
  <c r="W20" i="7"/>
  <c r="Z20" i="7"/>
  <c r="AB20" i="7"/>
  <c r="AC20" i="7"/>
  <c r="AE20" i="7"/>
  <c r="AG20" i="7"/>
  <c r="AI20" i="7"/>
  <c r="AJ20" i="7"/>
  <c r="B15" i="6"/>
  <c r="D15" i="6"/>
  <c r="F15" i="6"/>
  <c r="H15" i="6"/>
  <c r="J15" i="6"/>
  <c r="L15" i="6"/>
  <c r="P15" i="6"/>
  <c r="R15" i="6"/>
  <c r="T15" i="6"/>
  <c r="V15" i="6"/>
  <c r="W15" i="6"/>
  <c r="Y15" i="6"/>
  <c r="Z15" i="6"/>
  <c r="AB15" i="6"/>
  <c r="AC15" i="6"/>
  <c r="AE4" i="3"/>
  <c r="AE5" i="3"/>
  <c r="B14" i="6"/>
  <c r="D14" i="6"/>
  <c r="F14" i="6"/>
  <c r="H14" i="6"/>
  <c r="J14" i="6"/>
  <c r="L14" i="6"/>
  <c r="P14" i="6"/>
  <c r="R14" i="6"/>
  <c r="T14" i="6"/>
  <c r="V14" i="6"/>
  <c r="W14" i="6"/>
  <c r="Y14" i="6"/>
  <c r="Z14" i="6"/>
  <c r="AB14" i="6"/>
  <c r="AC14" i="6"/>
  <c r="B13" i="6"/>
  <c r="D13" i="6"/>
  <c r="F13" i="6"/>
  <c r="H13" i="6"/>
  <c r="J13" i="6"/>
  <c r="L13" i="6"/>
  <c r="P13" i="6"/>
  <c r="R13" i="6"/>
  <c r="T13" i="6"/>
  <c r="V13" i="6"/>
  <c r="W13" i="6"/>
  <c r="Y13" i="6"/>
  <c r="Z13" i="6"/>
  <c r="AB13" i="6"/>
  <c r="AC13" i="6"/>
  <c r="B12" i="6"/>
  <c r="D12" i="6"/>
  <c r="F12" i="6"/>
  <c r="H12" i="6"/>
  <c r="J12" i="6"/>
  <c r="L12" i="6"/>
  <c r="P12" i="6"/>
  <c r="R12" i="6"/>
  <c r="T12" i="6"/>
  <c r="V12" i="6"/>
  <c r="W12" i="6"/>
  <c r="Y12" i="6"/>
  <c r="Z12" i="6"/>
  <c r="AB12" i="6"/>
  <c r="AC12" i="6"/>
  <c r="B11" i="6"/>
  <c r="D11" i="6"/>
  <c r="F11" i="6"/>
  <c r="H11" i="6"/>
  <c r="J11" i="6"/>
  <c r="L11" i="6"/>
  <c r="P11" i="6"/>
  <c r="R11" i="6"/>
  <c r="T11" i="6"/>
  <c r="V11" i="6"/>
  <c r="W11" i="6"/>
  <c r="Y11" i="6"/>
  <c r="Z11" i="6"/>
  <c r="AB11" i="6"/>
  <c r="AC11" i="6"/>
  <c r="AI21" i="7"/>
  <c r="AJ21" i="7"/>
  <c r="AI22" i="7"/>
  <c r="AJ22" i="7"/>
  <c r="AI23" i="7"/>
  <c r="AJ23" i="7"/>
  <c r="AI24" i="7"/>
  <c r="AJ24" i="7"/>
  <c r="AI25" i="7"/>
  <c r="AJ25" i="7"/>
  <c r="AI26" i="7"/>
  <c r="AJ26" i="7"/>
  <c r="AI27" i="7"/>
  <c r="AJ27" i="7"/>
  <c r="AI28" i="7"/>
  <c r="AJ28" i="7"/>
  <c r="AE21" i="7"/>
  <c r="AG21" i="7"/>
  <c r="AE22" i="7"/>
  <c r="AG22" i="7"/>
  <c r="AE23" i="7"/>
  <c r="AG23" i="7"/>
  <c r="AE24" i="7"/>
  <c r="AG24" i="7"/>
  <c r="AE25" i="7"/>
  <c r="AG25" i="7"/>
  <c r="AE26" i="7"/>
  <c r="AG26" i="7"/>
  <c r="AE27" i="7"/>
  <c r="AG27" i="7"/>
  <c r="AE28" i="7"/>
  <c r="AG28" i="7"/>
  <c r="AB21" i="7"/>
  <c r="AC21" i="7"/>
  <c r="AB22" i="7"/>
  <c r="AC22" i="7"/>
  <c r="AB23" i="7"/>
  <c r="AC23" i="7"/>
  <c r="AB24" i="7"/>
  <c r="AC24" i="7"/>
  <c r="AB25" i="7"/>
  <c r="AC25" i="7"/>
  <c r="AB26" i="7"/>
  <c r="AC26" i="7"/>
  <c r="AB27" i="7"/>
  <c r="AC27" i="7"/>
  <c r="AB28" i="7"/>
  <c r="AC28" i="7"/>
  <c r="Z21" i="7"/>
  <c r="Z22" i="7"/>
  <c r="Z23" i="7"/>
  <c r="Z24" i="7"/>
  <c r="Z25" i="7"/>
  <c r="Z26" i="7"/>
  <c r="Z27" i="7"/>
  <c r="Z28" i="7"/>
  <c r="W21" i="7"/>
  <c r="W22" i="7"/>
  <c r="W23" i="7"/>
  <c r="W24" i="7"/>
  <c r="W25" i="7"/>
  <c r="W26" i="7"/>
  <c r="W27" i="7"/>
  <c r="W28" i="7"/>
  <c r="U21" i="7"/>
  <c r="U22" i="7"/>
  <c r="U23" i="7"/>
  <c r="U24" i="7"/>
  <c r="U25" i="7"/>
  <c r="U26" i="7"/>
  <c r="U27" i="7"/>
  <c r="U28" i="7"/>
  <c r="L21" i="7"/>
  <c r="L22" i="7"/>
  <c r="L23" i="7"/>
  <c r="L24" i="7"/>
  <c r="L25" i="7"/>
  <c r="L26" i="7"/>
  <c r="L27" i="7"/>
  <c r="L28" i="7"/>
  <c r="AF19" i="9"/>
  <c r="AE19" i="9"/>
  <c r="AC19" i="9"/>
  <c r="AB19" i="9"/>
  <c r="Z19" i="9"/>
  <c r="Y19" i="9"/>
  <c r="W19" i="9"/>
  <c r="U19" i="9"/>
  <c r="S19" i="9"/>
  <c r="O19" i="9"/>
  <c r="L19" i="9"/>
  <c r="J19" i="9"/>
  <c r="F19" i="9"/>
  <c r="C19" i="9"/>
  <c r="B19" i="9"/>
  <c r="B10" i="6"/>
  <c r="D10" i="6"/>
  <c r="F10" i="6"/>
  <c r="H10" i="6"/>
  <c r="J10" i="6"/>
  <c r="L10" i="6"/>
  <c r="P10" i="6"/>
  <c r="R10" i="6"/>
  <c r="T10" i="6"/>
  <c r="V10" i="6"/>
  <c r="W10" i="6"/>
  <c r="Y10" i="6"/>
  <c r="Z10" i="6"/>
  <c r="AB10" i="6"/>
  <c r="AC10" i="6"/>
  <c r="B9" i="6"/>
  <c r="D9" i="6"/>
  <c r="F9" i="6"/>
  <c r="H9" i="6"/>
  <c r="J9" i="6"/>
  <c r="L9" i="6"/>
  <c r="P9" i="6"/>
  <c r="R9" i="6"/>
  <c r="T9" i="6"/>
  <c r="V9" i="6"/>
  <c r="W9" i="6"/>
  <c r="Y9" i="6"/>
  <c r="Z9" i="6"/>
  <c r="AB9" i="6"/>
  <c r="AC9" i="6"/>
  <c r="N2" i="25"/>
  <c r="B7" i="28"/>
  <c r="E7" i="28"/>
  <c r="J7" i="28"/>
  <c r="L7" i="28"/>
  <c r="N7" i="28"/>
  <c r="P7" i="28"/>
  <c r="R7" i="28"/>
  <c r="T7" i="28"/>
  <c r="V7" i="28"/>
  <c r="X7" i="28"/>
  <c r="Z7" i="28"/>
  <c r="AB7" i="28"/>
  <c r="AD7" i="28"/>
  <c r="AF7" i="28"/>
  <c r="AG7" i="28"/>
  <c r="B8" i="28"/>
  <c r="E8" i="28"/>
  <c r="J8" i="28"/>
  <c r="L8" i="28"/>
  <c r="N8" i="28"/>
  <c r="P8" i="28"/>
  <c r="R8" i="28"/>
  <c r="T8" i="28"/>
  <c r="V8" i="28"/>
  <c r="X8" i="28"/>
  <c r="Z8" i="28"/>
  <c r="AB8" i="28"/>
  <c r="AD8" i="28"/>
  <c r="AF8" i="28"/>
  <c r="AG8" i="28"/>
  <c r="B9" i="28"/>
  <c r="E9" i="28"/>
  <c r="J9" i="28"/>
  <c r="L9" i="28"/>
  <c r="N9" i="28"/>
  <c r="P9" i="28"/>
  <c r="R9" i="28"/>
  <c r="T9" i="28"/>
  <c r="V9" i="28"/>
  <c r="X9" i="28"/>
  <c r="Z9" i="28"/>
  <c r="AB9" i="28"/>
  <c r="AD9" i="28"/>
  <c r="AF9" i="28"/>
  <c r="AG9" i="28"/>
  <c r="B10" i="28"/>
  <c r="E10" i="28"/>
  <c r="J10" i="28"/>
  <c r="L10" i="28"/>
  <c r="N10" i="28"/>
  <c r="P10" i="28"/>
  <c r="R10" i="28"/>
  <c r="T10" i="28"/>
  <c r="V10" i="28"/>
  <c r="X10" i="28"/>
  <c r="Z10" i="28"/>
  <c r="AB10" i="28"/>
  <c r="AD10" i="28"/>
  <c r="AF10" i="28"/>
  <c r="AG10" i="28"/>
  <c r="B11" i="28"/>
  <c r="E11" i="28"/>
  <c r="J11" i="28"/>
  <c r="L11" i="28"/>
  <c r="N11" i="28"/>
  <c r="P11" i="28"/>
  <c r="R11" i="28"/>
  <c r="T11" i="28"/>
  <c r="V11" i="28"/>
  <c r="X11" i="28"/>
  <c r="Z11" i="28"/>
  <c r="AB11" i="28"/>
  <c r="AD11" i="28"/>
  <c r="AF11" i="28"/>
  <c r="AG11" i="28"/>
  <c r="B12" i="28"/>
  <c r="E12" i="28"/>
  <c r="J12" i="28"/>
  <c r="L12" i="28"/>
  <c r="N12" i="28"/>
  <c r="P12" i="28"/>
  <c r="R12" i="28"/>
  <c r="T12" i="28"/>
  <c r="V12" i="28"/>
  <c r="X12" i="28"/>
  <c r="Z12" i="28"/>
  <c r="AB12" i="28"/>
  <c r="AD12" i="28"/>
  <c r="AF12" i="28"/>
  <c r="AG12" i="28"/>
  <c r="B13" i="28"/>
  <c r="E13" i="28"/>
  <c r="J13" i="28"/>
  <c r="L13" i="28"/>
  <c r="N13" i="28"/>
  <c r="P13" i="28"/>
  <c r="R13" i="28"/>
  <c r="T13" i="28"/>
  <c r="V13" i="28"/>
  <c r="X13" i="28"/>
  <c r="Z13" i="28"/>
  <c r="AB13" i="28"/>
  <c r="AD13" i="28"/>
  <c r="AF13" i="28"/>
  <c r="AG13" i="28"/>
  <c r="B14" i="28"/>
  <c r="E14" i="28"/>
  <c r="J14" i="28"/>
  <c r="L14" i="28"/>
  <c r="N14" i="28"/>
  <c r="P14" i="28"/>
  <c r="R14" i="28"/>
  <c r="T14" i="28"/>
  <c r="V14" i="28"/>
  <c r="X14" i="28"/>
  <c r="Z14" i="28"/>
  <c r="AB14" i="28"/>
  <c r="AD14" i="28"/>
  <c r="AF14" i="28"/>
  <c r="AG14" i="28"/>
  <c r="B15" i="28"/>
  <c r="E15" i="28"/>
  <c r="J15" i="28"/>
  <c r="L15" i="28"/>
  <c r="N15" i="28"/>
  <c r="P15" i="28"/>
  <c r="R15" i="28"/>
  <c r="T15" i="28"/>
  <c r="V15" i="28"/>
  <c r="X15" i="28"/>
  <c r="Z15" i="28"/>
  <c r="AB15" i="28"/>
  <c r="AD15" i="28"/>
  <c r="AF15" i="28"/>
  <c r="AG15" i="28"/>
  <c r="B16" i="28"/>
  <c r="E16" i="28"/>
  <c r="J16" i="28"/>
  <c r="L16" i="28"/>
  <c r="N16" i="28"/>
  <c r="P16" i="28"/>
  <c r="R16" i="28"/>
  <c r="T16" i="28"/>
  <c r="V16" i="28"/>
  <c r="X16" i="28"/>
  <c r="Z16" i="28"/>
  <c r="AB16" i="28"/>
  <c r="AD16" i="28"/>
  <c r="AF16" i="28"/>
  <c r="AG16" i="28"/>
  <c r="B17" i="28"/>
  <c r="E17" i="28"/>
  <c r="J17" i="28"/>
  <c r="L17" i="28"/>
  <c r="N17" i="28"/>
  <c r="P17" i="28"/>
  <c r="R17" i="28"/>
  <c r="T17" i="28"/>
  <c r="V17" i="28"/>
  <c r="X17" i="28"/>
  <c r="Z17" i="28"/>
  <c r="AB17" i="28"/>
  <c r="AD17" i="28"/>
  <c r="AF17" i="28"/>
  <c r="AG17" i="28"/>
  <c r="B18" i="28"/>
  <c r="E18" i="28"/>
  <c r="J18" i="28"/>
  <c r="L18" i="28"/>
  <c r="N18" i="28"/>
  <c r="P18" i="28"/>
  <c r="R18" i="28"/>
  <c r="T18" i="28"/>
  <c r="V18" i="28"/>
  <c r="X18" i="28"/>
  <c r="Z18" i="28"/>
  <c r="AB18" i="28"/>
  <c r="AD18" i="28"/>
  <c r="AF18" i="28"/>
  <c r="AG18" i="28"/>
  <c r="B19" i="28"/>
  <c r="E19" i="28"/>
  <c r="J19" i="28"/>
  <c r="L19" i="28"/>
  <c r="N19" i="28"/>
  <c r="P19" i="28"/>
  <c r="R19" i="28"/>
  <c r="T19" i="28"/>
  <c r="V19" i="28"/>
  <c r="X19" i="28"/>
  <c r="Z19" i="28"/>
  <c r="AB19" i="28"/>
  <c r="AD19" i="28"/>
  <c r="AF19" i="28"/>
  <c r="AG19" i="28"/>
  <c r="B20" i="28"/>
  <c r="E20" i="28"/>
  <c r="J20" i="28"/>
  <c r="L20" i="28"/>
  <c r="N20" i="28"/>
  <c r="P20" i="28"/>
  <c r="R20" i="28"/>
  <c r="T20" i="28"/>
  <c r="V20" i="28"/>
  <c r="X20" i="28"/>
  <c r="Z20" i="28"/>
  <c r="AB20" i="28"/>
  <c r="AD20" i="28"/>
  <c r="AF20" i="28"/>
  <c r="AG20" i="28"/>
  <c r="B21" i="28"/>
  <c r="E21" i="28"/>
  <c r="J21" i="28"/>
  <c r="L21" i="28"/>
  <c r="N21" i="28"/>
  <c r="P21" i="28"/>
  <c r="R21" i="28"/>
  <c r="T21" i="28"/>
  <c r="V21" i="28"/>
  <c r="X21" i="28"/>
  <c r="Z21" i="28"/>
  <c r="AB21" i="28"/>
  <c r="AD21" i="28"/>
  <c r="AF21" i="28"/>
  <c r="AG21" i="28"/>
  <c r="B22" i="28"/>
  <c r="E22" i="28"/>
  <c r="J22" i="28"/>
  <c r="L22" i="28"/>
  <c r="N22" i="28"/>
  <c r="P22" i="28"/>
  <c r="R22" i="28"/>
  <c r="T22" i="28"/>
  <c r="V22" i="28"/>
  <c r="X22" i="28"/>
  <c r="Z22" i="28"/>
  <c r="AB22" i="28"/>
  <c r="AD22" i="28"/>
  <c r="AF22" i="28"/>
  <c r="AG22" i="28"/>
  <c r="B23" i="28"/>
  <c r="E23" i="28"/>
  <c r="J23" i="28"/>
  <c r="L23" i="28"/>
  <c r="N23" i="28"/>
  <c r="P23" i="28"/>
  <c r="R23" i="28"/>
  <c r="T23" i="28"/>
  <c r="V23" i="28"/>
  <c r="X23" i="28"/>
  <c r="Z23" i="28"/>
  <c r="AB23" i="28"/>
  <c r="AD23" i="28"/>
  <c r="AF23" i="28"/>
  <c r="AG23" i="28"/>
  <c r="B24" i="28"/>
  <c r="E24" i="28"/>
  <c r="J24" i="28"/>
  <c r="L24" i="28"/>
  <c r="N24" i="28"/>
  <c r="P24" i="28"/>
  <c r="R24" i="28"/>
  <c r="T24" i="28"/>
  <c r="V24" i="28"/>
  <c r="X24" i="28"/>
  <c r="Z24" i="28"/>
  <c r="AB24" i="28"/>
  <c r="AD24" i="28"/>
  <c r="AF24" i="28"/>
  <c r="AG24" i="28"/>
  <c r="B25" i="28"/>
  <c r="E25" i="28"/>
  <c r="J25" i="28"/>
  <c r="L25" i="28"/>
  <c r="N25" i="28"/>
  <c r="P25" i="28"/>
  <c r="R25" i="28"/>
  <c r="T25" i="28"/>
  <c r="V25" i="28"/>
  <c r="X25" i="28"/>
  <c r="Z25" i="28"/>
  <c r="AB25" i="28"/>
  <c r="AD25" i="28"/>
  <c r="AF25" i="28"/>
  <c r="AG25" i="28"/>
  <c r="B26" i="28"/>
  <c r="E26" i="28"/>
  <c r="J26" i="28"/>
  <c r="L26" i="28"/>
  <c r="N26" i="28"/>
  <c r="P26" i="28"/>
  <c r="R26" i="28"/>
  <c r="T26" i="28"/>
  <c r="V26" i="28"/>
  <c r="X26" i="28"/>
  <c r="Z26" i="28"/>
  <c r="AB26" i="28"/>
  <c r="AD26" i="28"/>
  <c r="AF26" i="28"/>
  <c r="AG26" i="28"/>
  <c r="AG6" i="28"/>
  <c r="AF6" i="28"/>
  <c r="AD6" i="28"/>
  <c r="AB6" i="28"/>
  <c r="Z6" i="28"/>
  <c r="X6" i="28"/>
  <c r="V6" i="28"/>
  <c r="T6" i="28"/>
  <c r="R6" i="28"/>
  <c r="P6" i="28"/>
  <c r="N6" i="28"/>
  <c r="L6" i="28"/>
  <c r="J6" i="28"/>
  <c r="E6" i="28"/>
  <c r="B6" i="28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6" i="19"/>
  <c r="E7" i="19"/>
  <c r="I7" i="19"/>
  <c r="K7" i="19"/>
  <c r="M7" i="19"/>
  <c r="O7" i="19"/>
  <c r="Q7" i="19"/>
  <c r="S7" i="19"/>
  <c r="U7" i="19"/>
  <c r="W7" i="19"/>
  <c r="Y7" i="19"/>
  <c r="AA7" i="19"/>
  <c r="AC7" i="19"/>
  <c r="AE7" i="19"/>
  <c r="AF7" i="19"/>
  <c r="E8" i="19"/>
  <c r="I8" i="19"/>
  <c r="K8" i="19"/>
  <c r="M8" i="19"/>
  <c r="O8" i="19"/>
  <c r="Q8" i="19"/>
  <c r="S8" i="19"/>
  <c r="U8" i="19"/>
  <c r="W8" i="19"/>
  <c r="Y8" i="19"/>
  <c r="AA8" i="19"/>
  <c r="AC8" i="19"/>
  <c r="AE8" i="19"/>
  <c r="AF8" i="19"/>
  <c r="E9" i="19"/>
  <c r="I9" i="19"/>
  <c r="K9" i="19"/>
  <c r="M9" i="19"/>
  <c r="O9" i="19"/>
  <c r="Q9" i="19"/>
  <c r="S9" i="19"/>
  <c r="U9" i="19"/>
  <c r="W9" i="19"/>
  <c r="Y9" i="19"/>
  <c r="AA9" i="19"/>
  <c r="AC9" i="19"/>
  <c r="AE9" i="19"/>
  <c r="AF9" i="19"/>
  <c r="E10" i="19"/>
  <c r="I10" i="19"/>
  <c r="K10" i="19"/>
  <c r="M10" i="19"/>
  <c r="O10" i="19"/>
  <c r="Q10" i="19"/>
  <c r="S10" i="19"/>
  <c r="U10" i="19"/>
  <c r="W10" i="19"/>
  <c r="Y10" i="19"/>
  <c r="AA10" i="19"/>
  <c r="AC10" i="19"/>
  <c r="AE10" i="19"/>
  <c r="AF10" i="19"/>
  <c r="E11" i="19"/>
  <c r="I11" i="19"/>
  <c r="K11" i="19"/>
  <c r="M11" i="19"/>
  <c r="O11" i="19"/>
  <c r="Q11" i="19"/>
  <c r="S11" i="19"/>
  <c r="U11" i="19"/>
  <c r="W11" i="19"/>
  <c r="Y11" i="19"/>
  <c r="AA11" i="19"/>
  <c r="AC11" i="19"/>
  <c r="AE11" i="19"/>
  <c r="AF11" i="19"/>
  <c r="E12" i="19"/>
  <c r="I12" i="19"/>
  <c r="K12" i="19"/>
  <c r="M12" i="19"/>
  <c r="O12" i="19"/>
  <c r="Q12" i="19"/>
  <c r="S12" i="19"/>
  <c r="U12" i="19"/>
  <c r="W12" i="19"/>
  <c r="Y12" i="19"/>
  <c r="AA12" i="19"/>
  <c r="AC12" i="19"/>
  <c r="AE12" i="19"/>
  <c r="AF12" i="19"/>
  <c r="E13" i="19"/>
  <c r="I13" i="19"/>
  <c r="K13" i="19"/>
  <c r="M13" i="19"/>
  <c r="O13" i="19"/>
  <c r="Q13" i="19"/>
  <c r="S13" i="19"/>
  <c r="U13" i="19"/>
  <c r="W13" i="19"/>
  <c r="Y13" i="19"/>
  <c r="AA13" i="19"/>
  <c r="AC13" i="19"/>
  <c r="AE13" i="19"/>
  <c r="AF13" i="19"/>
  <c r="E14" i="19"/>
  <c r="I14" i="19"/>
  <c r="K14" i="19"/>
  <c r="M14" i="19"/>
  <c r="O14" i="19"/>
  <c r="Q14" i="19"/>
  <c r="S14" i="19"/>
  <c r="U14" i="19"/>
  <c r="W14" i="19"/>
  <c r="Y14" i="19"/>
  <c r="AA14" i="19"/>
  <c r="AC14" i="19"/>
  <c r="AE14" i="19"/>
  <c r="AF14" i="19"/>
  <c r="E15" i="19"/>
  <c r="I15" i="19"/>
  <c r="K15" i="19"/>
  <c r="M15" i="19"/>
  <c r="O15" i="19"/>
  <c r="Q15" i="19"/>
  <c r="S15" i="19"/>
  <c r="U15" i="19"/>
  <c r="W15" i="19"/>
  <c r="Y15" i="19"/>
  <c r="AA15" i="19"/>
  <c r="AC15" i="19"/>
  <c r="AE15" i="19"/>
  <c r="AF15" i="19"/>
  <c r="E16" i="19"/>
  <c r="I16" i="19"/>
  <c r="K16" i="19"/>
  <c r="M16" i="19"/>
  <c r="O16" i="19"/>
  <c r="Q16" i="19"/>
  <c r="S16" i="19"/>
  <c r="U16" i="19"/>
  <c r="W16" i="19"/>
  <c r="Y16" i="19"/>
  <c r="AA16" i="19"/>
  <c r="AC16" i="19"/>
  <c r="AE16" i="19"/>
  <c r="AF16" i="19"/>
  <c r="E17" i="19"/>
  <c r="I17" i="19"/>
  <c r="K17" i="19"/>
  <c r="M17" i="19"/>
  <c r="O17" i="19"/>
  <c r="Q17" i="19"/>
  <c r="S17" i="19"/>
  <c r="U17" i="19"/>
  <c r="W17" i="19"/>
  <c r="Y17" i="19"/>
  <c r="AA17" i="19"/>
  <c r="AC17" i="19"/>
  <c r="AE17" i="19"/>
  <c r="AF17" i="19"/>
  <c r="E18" i="19"/>
  <c r="I18" i="19"/>
  <c r="K18" i="19"/>
  <c r="M18" i="19"/>
  <c r="O18" i="19"/>
  <c r="Q18" i="19"/>
  <c r="S18" i="19"/>
  <c r="U18" i="19"/>
  <c r="W18" i="19"/>
  <c r="Y18" i="19"/>
  <c r="AA18" i="19"/>
  <c r="AC18" i="19"/>
  <c r="AE18" i="19"/>
  <c r="AF18" i="19"/>
  <c r="E19" i="19"/>
  <c r="I19" i="19"/>
  <c r="K19" i="19"/>
  <c r="M19" i="19"/>
  <c r="O19" i="19"/>
  <c r="Q19" i="19"/>
  <c r="S19" i="19"/>
  <c r="U19" i="19"/>
  <c r="W19" i="19"/>
  <c r="Y19" i="19"/>
  <c r="AA19" i="19"/>
  <c r="AC19" i="19"/>
  <c r="AE19" i="19"/>
  <c r="AF19" i="19"/>
  <c r="E20" i="19"/>
  <c r="I20" i="19"/>
  <c r="K20" i="19"/>
  <c r="M20" i="19"/>
  <c r="O20" i="19"/>
  <c r="Q20" i="19"/>
  <c r="S20" i="19"/>
  <c r="U20" i="19"/>
  <c r="W20" i="19"/>
  <c r="Y20" i="19"/>
  <c r="AA20" i="19"/>
  <c r="AC20" i="19"/>
  <c r="AE20" i="19"/>
  <c r="AF20" i="19"/>
  <c r="E21" i="19"/>
  <c r="I21" i="19"/>
  <c r="K21" i="19"/>
  <c r="M21" i="19"/>
  <c r="O21" i="19"/>
  <c r="Q21" i="19"/>
  <c r="S21" i="19"/>
  <c r="U21" i="19"/>
  <c r="W21" i="19"/>
  <c r="Y21" i="19"/>
  <c r="AA21" i="19"/>
  <c r="AC21" i="19"/>
  <c r="AE21" i="19"/>
  <c r="AF21" i="19"/>
  <c r="E22" i="19"/>
  <c r="I22" i="19"/>
  <c r="K22" i="19"/>
  <c r="M22" i="19"/>
  <c r="O22" i="19"/>
  <c r="Q22" i="19"/>
  <c r="S22" i="19"/>
  <c r="U22" i="19"/>
  <c r="W22" i="19"/>
  <c r="Y22" i="19"/>
  <c r="AA22" i="19"/>
  <c r="AC22" i="19"/>
  <c r="AE22" i="19"/>
  <c r="AF22" i="19"/>
  <c r="E23" i="19"/>
  <c r="I23" i="19"/>
  <c r="K23" i="19"/>
  <c r="M23" i="19"/>
  <c r="O23" i="19"/>
  <c r="Q23" i="19"/>
  <c r="S23" i="19"/>
  <c r="U23" i="19"/>
  <c r="W23" i="19"/>
  <c r="Y23" i="19"/>
  <c r="AA23" i="19"/>
  <c r="AC23" i="19"/>
  <c r="AE23" i="19"/>
  <c r="AF23" i="19"/>
  <c r="E24" i="19"/>
  <c r="I24" i="19"/>
  <c r="K24" i="19"/>
  <c r="M24" i="19"/>
  <c r="O24" i="19"/>
  <c r="Q24" i="19"/>
  <c r="S24" i="19"/>
  <c r="U24" i="19"/>
  <c r="W24" i="19"/>
  <c r="Y24" i="19"/>
  <c r="AA24" i="19"/>
  <c r="AC24" i="19"/>
  <c r="AE24" i="19"/>
  <c r="AF24" i="19"/>
  <c r="E25" i="19"/>
  <c r="I25" i="19"/>
  <c r="K25" i="19"/>
  <c r="M25" i="19"/>
  <c r="O25" i="19"/>
  <c r="Q25" i="19"/>
  <c r="S25" i="19"/>
  <c r="U25" i="19"/>
  <c r="W25" i="19"/>
  <c r="Y25" i="19"/>
  <c r="AA25" i="19"/>
  <c r="AC25" i="19"/>
  <c r="AE25" i="19"/>
  <c r="AF25" i="19"/>
  <c r="E26" i="19"/>
  <c r="I26" i="19"/>
  <c r="K26" i="19"/>
  <c r="M26" i="19"/>
  <c r="O26" i="19"/>
  <c r="Q26" i="19"/>
  <c r="S26" i="19"/>
  <c r="U26" i="19"/>
  <c r="W26" i="19"/>
  <c r="Y26" i="19"/>
  <c r="AA26" i="19"/>
  <c r="AC26" i="19"/>
  <c r="AE26" i="19"/>
  <c r="AF26" i="19"/>
  <c r="AF6" i="19"/>
  <c r="AE6" i="19"/>
  <c r="AC6" i="19"/>
  <c r="AA6" i="19"/>
  <c r="Y6" i="19"/>
  <c r="W6" i="19"/>
  <c r="U6" i="19"/>
  <c r="S6" i="19"/>
  <c r="Q6" i="19"/>
  <c r="O6" i="19"/>
  <c r="M6" i="19"/>
  <c r="K6" i="19"/>
  <c r="I6" i="19"/>
  <c r="E6" i="19"/>
  <c r="B6" i="27"/>
  <c r="D6" i="27" s="1"/>
  <c r="F6" i="27"/>
  <c r="L6" i="27"/>
  <c r="N6" i="27"/>
  <c r="P6" i="27"/>
  <c r="R6" i="27"/>
  <c r="T6" i="27"/>
  <c r="V6" i="27"/>
  <c r="X6" i="27"/>
  <c r="Z6" i="27"/>
  <c r="AB6" i="27"/>
  <c r="AC6" i="27"/>
  <c r="AE6" i="27"/>
  <c r="AF6" i="27"/>
  <c r="AH6" i="27"/>
  <c r="AI6" i="27"/>
  <c r="B7" i="27"/>
  <c r="D7" i="27" s="1"/>
  <c r="F7" i="27"/>
  <c r="L7" i="27"/>
  <c r="N7" i="27"/>
  <c r="P7" i="27"/>
  <c r="R7" i="27"/>
  <c r="T7" i="27"/>
  <c r="V7" i="27"/>
  <c r="X7" i="27"/>
  <c r="Z7" i="27"/>
  <c r="AB7" i="27"/>
  <c r="AC7" i="27"/>
  <c r="AE7" i="27"/>
  <c r="AF7" i="27"/>
  <c r="AH7" i="27"/>
  <c r="AI7" i="27"/>
  <c r="B8" i="27"/>
  <c r="D8" i="27" s="1"/>
  <c r="F8" i="27"/>
  <c r="L8" i="27"/>
  <c r="N8" i="27"/>
  <c r="P8" i="27"/>
  <c r="R8" i="27"/>
  <c r="T8" i="27"/>
  <c r="V8" i="27"/>
  <c r="X8" i="27"/>
  <c r="Z8" i="27"/>
  <c r="AB8" i="27"/>
  <c r="AC8" i="27"/>
  <c r="AE8" i="27"/>
  <c r="AF8" i="27"/>
  <c r="AH8" i="27"/>
  <c r="AI8" i="27"/>
  <c r="B9" i="27"/>
  <c r="D9" i="27" s="1"/>
  <c r="F9" i="27"/>
  <c r="L9" i="27"/>
  <c r="N9" i="27"/>
  <c r="P9" i="27"/>
  <c r="R9" i="27"/>
  <c r="T9" i="27"/>
  <c r="V9" i="27"/>
  <c r="X9" i="27"/>
  <c r="Z9" i="27"/>
  <c r="AB9" i="27"/>
  <c r="AC9" i="27"/>
  <c r="AE9" i="27"/>
  <c r="AF9" i="27"/>
  <c r="AH9" i="27"/>
  <c r="AI9" i="27"/>
  <c r="B10" i="27"/>
  <c r="D10" i="27" s="1"/>
  <c r="F10" i="27"/>
  <c r="L10" i="27"/>
  <c r="N10" i="27"/>
  <c r="P10" i="27"/>
  <c r="R10" i="27"/>
  <c r="T10" i="27"/>
  <c r="V10" i="27"/>
  <c r="X10" i="27"/>
  <c r="Z10" i="27"/>
  <c r="AB10" i="27"/>
  <c r="AC10" i="27"/>
  <c r="AE10" i="27"/>
  <c r="AF10" i="27"/>
  <c r="AH10" i="27"/>
  <c r="AI10" i="27"/>
  <c r="B11" i="27"/>
  <c r="D11" i="27" s="1"/>
  <c r="F11" i="27"/>
  <c r="L11" i="27"/>
  <c r="N11" i="27"/>
  <c r="P11" i="27"/>
  <c r="R11" i="27"/>
  <c r="T11" i="27"/>
  <c r="V11" i="27"/>
  <c r="X11" i="27"/>
  <c r="Z11" i="27"/>
  <c r="AB11" i="27"/>
  <c r="AC11" i="27"/>
  <c r="AE11" i="27"/>
  <c r="AF11" i="27"/>
  <c r="AH11" i="27"/>
  <c r="AI11" i="27"/>
  <c r="B12" i="27"/>
  <c r="D12" i="27" s="1"/>
  <c r="F12" i="27"/>
  <c r="L12" i="27"/>
  <c r="N12" i="27"/>
  <c r="P12" i="27"/>
  <c r="R12" i="27"/>
  <c r="T12" i="27"/>
  <c r="V12" i="27"/>
  <c r="X12" i="27"/>
  <c r="Z12" i="27"/>
  <c r="AB12" i="27"/>
  <c r="AC12" i="27"/>
  <c r="AE12" i="27"/>
  <c r="AF12" i="27"/>
  <c r="AH12" i="27"/>
  <c r="AI12" i="27"/>
  <c r="B13" i="27"/>
  <c r="D13" i="27" s="1"/>
  <c r="F13" i="27"/>
  <c r="L13" i="27"/>
  <c r="N13" i="27"/>
  <c r="P13" i="27"/>
  <c r="R13" i="27"/>
  <c r="T13" i="27"/>
  <c r="V13" i="27"/>
  <c r="X13" i="27"/>
  <c r="Z13" i="27"/>
  <c r="AB13" i="27"/>
  <c r="AC13" i="27"/>
  <c r="AE13" i="27"/>
  <c r="AF13" i="27"/>
  <c r="AH13" i="27"/>
  <c r="AI13" i="27"/>
  <c r="B14" i="27"/>
  <c r="D14" i="27" s="1"/>
  <c r="F14" i="27"/>
  <c r="L14" i="27"/>
  <c r="N14" i="27"/>
  <c r="P14" i="27"/>
  <c r="R14" i="27"/>
  <c r="T14" i="27"/>
  <c r="V14" i="27"/>
  <c r="X14" i="27"/>
  <c r="Z14" i="27"/>
  <c r="AB14" i="27"/>
  <c r="AC14" i="27"/>
  <c r="AE14" i="27"/>
  <c r="AF14" i="27"/>
  <c r="AH14" i="27"/>
  <c r="AI14" i="27"/>
  <c r="B15" i="27"/>
  <c r="D15" i="27" s="1"/>
  <c r="F15" i="27"/>
  <c r="L15" i="27"/>
  <c r="N15" i="27"/>
  <c r="P15" i="27"/>
  <c r="R15" i="27"/>
  <c r="T15" i="27"/>
  <c r="V15" i="27"/>
  <c r="X15" i="27"/>
  <c r="Z15" i="27"/>
  <c r="AB15" i="27"/>
  <c r="AC15" i="27"/>
  <c r="AE15" i="27"/>
  <c r="AF15" i="27"/>
  <c r="AH15" i="27"/>
  <c r="AI15" i="27"/>
  <c r="B16" i="27"/>
  <c r="D16" i="27" s="1"/>
  <c r="F16" i="27"/>
  <c r="L16" i="27"/>
  <c r="N16" i="27"/>
  <c r="P16" i="27"/>
  <c r="R16" i="27"/>
  <c r="T16" i="27"/>
  <c r="V16" i="27"/>
  <c r="X16" i="27"/>
  <c r="Z16" i="27"/>
  <c r="AB16" i="27"/>
  <c r="AC16" i="27"/>
  <c r="AE16" i="27"/>
  <c r="AF16" i="27"/>
  <c r="AH16" i="27"/>
  <c r="AI16" i="27"/>
  <c r="B17" i="27"/>
  <c r="D17" i="27" s="1"/>
  <c r="F17" i="27"/>
  <c r="L17" i="27"/>
  <c r="N17" i="27"/>
  <c r="P17" i="27"/>
  <c r="R17" i="27"/>
  <c r="T17" i="27"/>
  <c r="V17" i="27"/>
  <c r="X17" i="27"/>
  <c r="Z17" i="27"/>
  <c r="AB17" i="27"/>
  <c r="AC17" i="27"/>
  <c r="AE17" i="27"/>
  <c r="AF17" i="27"/>
  <c r="AH17" i="27"/>
  <c r="AI17" i="27"/>
  <c r="B18" i="27"/>
  <c r="D18" i="27" s="1"/>
  <c r="F18" i="27"/>
  <c r="L18" i="27"/>
  <c r="N18" i="27"/>
  <c r="P18" i="27"/>
  <c r="R18" i="27"/>
  <c r="T18" i="27"/>
  <c r="V18" i="27"/>
  <c r="X18" i="27"/>
  <c r="Z18" i="27"/>
  <c r="AB18" i="27"/>
  <c r="AC18" i="27"/>
  <c r="AE18" i="27"/>
  <c r="AF18" i="27"/>
  <c r="AH18" i="27"/>
  <c r="AI18" i="27"/>
  <c r="B19" i="27"/>
  <c r="D19" i="27" s="1"/>
  <c r="F19" i="27"/>
  <c r="L19" i="27"/>
  <c r="N19" i="27"/>
  <c r="P19" i="27"/>
  <c r="R19" i="27"/>
  <c r="T19" i="27"/>
  <c r="V19" i="27"/>
  <c r="X19" i="27"/>
  <c r="Z19" i="27"/>
  <c r="AB19" i="27"/>
  <c r="AC19" i="27"/>
  <c r="AE19" i="27"/>
  <c r="AF19" i="27"/>
  <c r="AH19" i="27"/>
  <c r="AI19" i="27"/>
  <c r="B20" i="27"/>
  <c r="D20" i="27" s="1"/>
  <c r="F20" i="27"/>
  <c r="L20" i="27"/>
  <c r="N20" i="27"/>
  <c r="P20" i="27"/>
  <c r="R20" i="27"/>
  <c r="T20" i="27"/>
  <c r="V20" i="27"/>
  <c r="X20" i="27"/>
  <c r="Z20" i="27"/>
  <c r="AB20" i="27"/>
  <c r="AC20" i="27"/>
  <c r="AE20" i="27"/>
  <c r="AF20" i="27"/>
  <c r="AH20" i="27"/>
  <c r="AI20" i="27"/>
  <c r="B21" i="27"/>
  <c r="D21" i="27" s="1"/>
  <c r="F21" i="27"/>
  <c r="L21" i="27"/>
  <c r="N21" i="27"/>
  <c r="P21" i="27"/>
  <c r="R21" i="27"/>
  <c r="T21" i="27"/>
  <c r="V21" i="27"/>
  <c r="X21" i="27"/>
  <c r="Z21" i="27"/>
  <c r="AB21" i="27"/>
  <c r="AC21" i="27"/>
  <c r="AE21" i="27"/>
  <c r="AF21" i="27"/>
  <c r="AH21" i="27"/>
  <c r="AI21" i="27"/>
  <c r="B22" i="27"/>
  <c r="D22" i="27" s="1"/>
  <c r="F22" i="27"/>
  <c r="L22" i="27"/>
  <c r="N22" i="27"/>
  <c r="P22" i="27"/>
  <c r="R22" i="27"/>
  <c r="T22" i="27"/>
  <c r="V22" i="27"/>
  <c r="X22" i="27"/>
  <c r="Z22" i="27"/>
  <c r="AB22" i="27"/>
  <c r="AC22" i="27"/>
  <c r="AE22" i="27"/>
  <c r="AF22" i="27"/>
  <c r="AH22" i="27"/>
  <c r="AI22" i="27"/>
  <c r="B23" i="27"/>
  <c r="D23" i="27" s="1"/>
  <c r="F23" i="27"/>
  <c r="L23" i="27"/>
  <c r="N23" i="27"/>
  <c r="P23" i="27"/>
  <c r="R23" i="27"/>
  <c r="T23" i="27"/>
  <c r="V23" i="27"/>
  <c r="X23" i="27"/>
  <c r="Z23" i="27"/>
  <c r="AB23" i="27"/>
  <c r="AC23" i="27"/>
  <c r="AE23" i="27"/>
  <c r="AF23" i="27"/>
  <c r="AH23" i="27"/>
  <c r="AI23" i="27"/>
  <c r="B24" i="27"/>
  <c r="D24" i="27" s="1"/>
  <c r="F24" i="27"/>
  <c r="L24" i="27"/>
  <c r="N24" i="27"/>
  <c r="P24" i="27"/>
  <c r="R24" i="27"/>
  <c r="T24" i="27"/>
  <c r="V24" i="27"/>
  <c r="X24" i="27"/>
  <c r="Z24" i="27"/>
  <c r="AB24" i="27"/>
  <c r="AC24" i="27"/>
  <c r="AE24" i="27"/>
  <c r="AF24" i="27"/>
  <c r="AH24" i="27"/>
  <c r="AI24" i="27"/>
  <c r="B25" i="27"/>
  <c r="D25" i="27" s="1"/>
  <c r="F25" i="27"/>
  <c r="L25" i="27"/>
  <c r="N25" i="27"/>
  <c r="P25" i="27"/>
  <c r="R25" i="27"/>
  <c r="T25" i="27"/>
  <c r="V25" i="27"/>
  <c r="X25" i="27"/>
  <c r="Z25" i="27"/>
  <c r="AB25" i="27"/>
  <c r="AC25" i="27"/>
  <c r="AE25" i="27"/>
  <c r="AF25" i="27"/>
  <c r="AH25" i="27"/>
  <c r="AI25" i="27"/>
  <c r="B26" i="27"/>
  <c r="D26" i="27" s="1"/>
  <c r="F26" i="27"/>
  <c r="L26" i="27"/>
  <c r="N26" i="27"/>
  <c r="P26" i="27"/>
  <c r="R26" i="27"/>
  <c r="T26" i="27"/>
  <c r="V26" i="27"/>
  <c r="X26" i="27"/>
  <c r="Z26" i="27"/>
  <c r="AB26" i="27"/>
  <c r="AC26" i="27"/>
  <c r="AE26" i="27"/>
  <c r="AF26" i="27"/>
  <c r="AH26" i="27"/>
  <c r="AI26" i="27"/>
  <c r="AI5" i="27"/>
  <c r="AH5" i="27"/>
  <c r="AF5" i="27"/>
  <c r="AE5" i="27"/>
  <c r="AC5" i="27"/>
  <c r="AB5" i="27"/>
  <c r="Z5" i="27"/>
  <c r="X5" i="27"/>
  <c r="V5" i="27"/>
  <c r="T5" i="27"/>
  <c r="R5" i="27"/>
  <c r="P5" i="27"/>
  <c r="N5" i="27"/>
  <c r="L5" i="27"/>
  <c r="F5" i="27"/>
  <c r="B5" i="27"/>
  <c r="D5" i="27" s="1"/>
  <c r="B6" i="11"/>
  <c r="D6" i="11" s="1"/>
  <c r="F6" i="11"/>
  <c r="J6" i="11"/>
  <c r="L6" i="11"/>
  <c r="N6" i="11"/>
  <c r="P6" i="11"/>
  <c r="R6" i="11"/>
  <c r="T6" i="11"/>
  <c r="V6" i="11"/>
  <c r="X6" i="11"/>
  <c r="Z6" i="11"/>
  <c r="AA6" i="11"/>
  <c r="AC6" i="11"/>
  <c r="AD6" i="11"/>
  <c r="AF6" i="11"/>
  <c r="AG6" i="11"/>
  <c r="B7" i="11"/>
  <c r="D7" i="11" s="1"/>
  <c r="F7" i="11"/>
  <c r="J7" i="11"/>
  <c r="L7" i="11"/>
  <c r="N7" i="11"/>
  <c r="P7" i="11"/>
  <c r="R7" i="11"/>
  <c r="T7" i="11"/>
  <c r="V7" i="11"/>
  <c r="X7" i="11"/>
  <c r="Z7" i="11"/>
  <c r="AA7" i="11"/>
  <c r="AC7" i="11"/>
  <c r="AD7" i="11"/>
  <c r="AF7" i="11"/>
  <c r="AG7" i="11"/>
  <c r="B8" i="11"/>
  <c r="D8" i="11" s="1"/>
  <c r="F8" i="11"/>
  <c r="J8" i="11"/>
  <c r="L8" i="11"/>
  <c r="N8" i="11"/>
  <c r="P8" i="11"/>
  <c r="R8" i="11"/>
  <c r="T8" i="11"/>
  <c r="V8" i="11"/>
  <c r="X8" i="11"/>
  <c r="Z8" i="11"/>
  <c r="AA8" i="11"/>
  <c r="AC8" i="11"/>
  <c r="AD8" i="11"/>
  <c r="AF8" i="11"/>
  <c r="AG8" i="11"/>
  <c r="B9" i="11"/>
  <c r="D9" i="11" s="1"/>
  <c r="F9" i="11"/>
  <c r="J9" i="11"/>
  <c r="L9" i="11"/>
  <c r="N9" i="11"/>
  <c r="P9" i="11"/>
  <c r="R9" i="11"/>
  <c r="T9" i="11"/>
  <c r="V9" i="11"/>
  <c r="X9" i="11"/>
  <c r="Z9" i="11"/>
  <c r="AA9" i="11"/>
  <c r="AC9" i="11"/>
  <c r="AD9" i="11"/>
  <c r="AF9" i="11"/>
  <c r="AG9" i="11"/>
  <c r="B10" i="11"/>
  <c r="D10" i="11" s="1"/>
  <c r="F10" i="11"/>
  <c r="J10" i="11"/>
  <c r="L10" i="11"/>
  <c r="N10" i="11"/>
  <c r="P10" i="11"/>
  <c r="R10" i="11"/>
  <c r="T10" i="11"/>
  <c r="V10" i="11"/>
  <c r="X10" i="11"/>
  <c r="Z10" i="11"/>
  <c r="AA10" i="11"/>
  <c r="AC10" i="11"/>
  <c r="AD10" i="11"/>
  <c r="AF10" i="11"/>
  <c r="AG10" i="11"/>
  <c r="B11" i="11"/>
  <c r="D11" i="11" s="1"/>
  <c r="F11" i="11"/>
  <c r="J11" i="11"/>
  <c r="L11" i="11"/>
  <c r="N11" i="11"/>
  <c r="P11" i="11"/>
  <c r="R11" i="11"/>
  <c r="T11" i="11"/>
  <c r="V11" i="11"/>
  <c r="X11" i="11"/>
  <c r="Z11" i="11"/>
  <c r="AA11" i="11"/>
  <c r="AC11" i="11"/>
  <c r="AD11" i="11"/>
  <c r="AF11" i="11"/>
  <c r="AG11" i="11"/>
  <c r="B12" i="11"/>
  <c r="D12" i="11" s="1"/>
  <c r="F12" i="11"/>
  <c r="J12" i="11"/>
  <c r="L12" i="11"/>
  <c r="N12" i="11"/>
  <c r="P12" i="11"/>
  <c r="R12" i="11"/>
  <c r="T12" i="11"/>
  <c r="V12" i="11"/>
  <c r="X12" i="11"/>
  <c r="Z12" i="11"/>
  <c r="AA12" i="11"/>
  <c r="AC12" i="11"/>
  <c r="AD12" i="11"/>
  <c r="AF12" i="11"/>
  <c r="AG12" i="11"/>
  <c r="B13" i="11"/>
  <c r="D13" i="11" s="1"/>
  <c r="F13" i="11"/>
  <c r="J13" i="11"/>
  <c r="L13" i="11"/>
  <c r="N13" i="11"/>
  <c r="P13" i="11"/>
  <c r="R13" i="11"/>
  <c r="T13" i="11"/>
  <c r="V13" i="11"/>
  <c r="X13" i="11"/>
  <c r="Z13" i="11"/>
  <c r="AA13" i="11"/>
  <c r="AC13" i="11"/>
  <c r="AD13" i="11"/>
  <c r="AF13" i="11"/>
  <c r="AG13" i="11"/>
  <c r="B14" i="11"/>
  <c r="D14" i="11" s="1"/>
  <c r="F14" i="11"/>
  <c r="J14" i="11"/>
  <c r="L14" i="11"/>
  <c r="N14" i="11"/>
  <c r="P14" i="11"/>
  <c r="R14" i="11"/>
  <c r="T14" i="11"/>
  <c r="V14" i="11"/>
  <c r="X14" i="11"/>
  <c r="Z14" i="11"/>
  <c r="AA14" i="11"/>
  <c r="AC14" i="11"/>
  <c r="AD14" i="11"/>
  <c r="AF14" i="11"/>
  <c r="AG14" i="11"/>
  <c r="B15" i="11"/>
  <c r="D15" i="11" s="1"/>
  <c r="F15" i="11"/>
  <c r="J15" i="11"/>
  <c r="L15" i="11"/>
  <c r="N15" i="11"/>
  <c r="P15" i="11"/>
  <c r="R15" i="11"/>
  <c r="T15" i="11"/>
  <c r="V15" i="11"/>
  <c r="X15" i="11"/>
  <c r="Z15" i="11"/>
  <c r="AA15" i="11"/>
  <c r="AC15" i="11"/>
  <c r="AD15" i="11"/>
  <c r="AF15" i="11"/>
  <c r="AG15" i="11"/>
  <c r="B16" i="11"/>
  <c r="D16" i="11" s="1"/>
  <c r="F16" i="11"/>
  <c r="J16" i="11"/>
  <c r="L16" i="11"/>
  <c r="N16" i="11"/>
  <c r="P16" i="11"/>
  <c r="R16" i="11"/>
  <c r="T16" i="11"/>
  <c r="V16" i="11"/>
  <c r="X16" i="11"/>
  <c r="Z16" i="11"/>
  <c r="AA16" i="11"/>
  <c r="AC16" i="11"/>
  <c r="AD16" i="11"/>
  <c r="AF16" i="11"/>
  <c r="AG16" i="11"/>
  <c r="B17" i="11"/>
  <c r="D17" i="11" s="1"/>
  <c r="F17" i="11"/>
  <c r="J17" i="11"/>
  <c r="L17" i="11"/>
  <c r="N17" i="11"/>
  <c r="P17" i="11"/>
  <c r="R17" i="11"/>
  <c r="T17" i="11"/>
  <c r="V17" i="11"/>
  <c r="X17" i="11"/>
  <c r="Z17" i="11"/>
  <c r="AA17" i="11"/>
  <c r="AC17" i="11"/>
  <c r="AD17" i="11"/>
  <c r="AF17" i="11"/>
  <c r="AG17" i="11"/>
  <c r="B18" i="11"/>
  <c r="D18" i="11" s="1"/>
  <c r="F18" i="11"/>
  <c r="J18" i="11"/>
  <c r="L18" i="11"/>
  <c r="N18" i="11"/>
  <c r="P18" i="11"/>
  <c r="R18" i="11"/>
  <c r="T18" i="11"/>
  <c r="V18" i="11"/>
  <c r="X18" i="11"/>
  <c r="Z18" i="11"/>
  <c r="AA18" i="11"/>
  <c r="AC18" i="11"/>
  <c r="AD18" i="11"/>
  <c r="AF18" i="11"/>
  <c r="AG18" i="11"/>
  <c r="B19" i="11"/>
  <c r="D19" i="11" s="1"/>
  <c r="F19" i="11"/>
  <c r="J19" i="11"/>
  <c r="L19" i="11"/>
  <c r="N19" i="11"/>
  <c r="P19" i="11"/>
  <c r="R19" i="11"/>
  <c r="T19" i="11"/>
  <c r="V19" i="11"/>
  <c r="X19" i="11"/>
  <c r="Z19" i="11"/>
  <c r="AA19" i="11"/>
  <c r="AC19" i="11"/>
  <c r="AD19" i="11"/>
  <c r="AF19" i="11"/>
  <c r="AG19" i="11"/>
  <c r="B20" i="11"/>
  <c r="D20" i="11" s="1"/>
  <c r="F20" i="11"/>
  <c r="J20" i="11"/>
  <c r="L20" i="11"/>
  <c r="N20" i="11"/>
  <c r="P20" i="11"/>
  <c r="R20" i="11"/>
  <c r="T20" i="11"/>
  <c r="V20" i="11"/>
  <c r="X20" i="11"/>
  <c r="Z20" i="11"/>
  <c r="AA20" i="11"/>
  <c r="AC20" i="11"/>
  <c r="AD20" i="11"/>
  <c r="AF20" i="11"/>
  <c r="AG20" i="11"/>
  <c r="B21" i="11"/>
  <c r="D21" i="11" s="1"/>
  <c r="F21" i="11"/>
  <c r="J21" i="11"/>
  <c r="L21" i="11"/>
  <c r="N21" i="11"/>
  <c r="P21" i="11"/>
  <c r="R21" i="11"/>
  <c r="T21" i="11"/>
  <c r="V21" i="11"/>
  <c r="X21" i="11"/>
  <c r="Z21" i="11"/>
  <c r="AA21" i="11"/>
  <c r="AC21" i="11"/>
  <c r="AD21" i="11"/>
  <c r="AF21" i="11"/>
  <c r="AG21" i="11"/>
  <c r="B22" i="11"/>
  <c r="D22" i="11" s="1"/>
  <c r="F22" i="11"/>
  <c r="J22" i="11"/>
  <c r="L22" i="11"/>
  <c r="N22" i="11"/>
  <c r="P22" i="11"/>
  <c r="R22" i="11"/>
  <c r="T22" i="11"/>
  <c r="V22" i="11"/>
  <c r="X22" i="11"/>
  <c r="Z22" i="11"/>
  <c r="AA22" i="11"/>
  <c r="AC22" i="11"/>
  <c r="AD22" i="11"/>
  <c r="AF22" i="11"/>
  <c r="AG22" i="11"/>
  <c r="B23" i="11"/>
  <c r="D23" i="11" s="1"/>
  <c r="F23" i="11"/>
  <c r="J23" i="11"/>
  <c r="L23" i="11"/>
  <c r="N23" i="11"/>
  <c r="P23" i="11"/>
  <c r="R23" i="11"/>
  <c r="T23" i="11"/>
  <c r="V23" i="11"/>
  <c r="X23" i="11"/>
  <c r="Z23" i="11"/>
  <c r="AA23" i="11"/>
  <c r="AC23" i="11"/>
  <c r="AD23" i="11"/>
  <c r="AF23" i="11"/>
  <c r="AG23" i="11"/>
  <c r="B24" i="11"/>
  <c r="D24" i="11" s="1"/>
  <c r="F24" i="11"/>
  <c r="J24" i="11"/>
  <c r="L24" i="11"/>
  <c r="N24" i="11"/>
  <c r="P24" i="11"/>
  <c r="R24" i="11"/>
  <c r="T24" i="11"/>
  <c r="V24" i="11"/>
  <c r="X24" i="11"/>
  <c r="Z24" i="11"/>
  <c r="AA24" i="11"/>
  <c r="AC24" i="11"/>
  <c r="AD24" i="11"/>
  <c r="AF24" i="11"/>
  <c r="AG24" i="11"/>
  <c r="B25" i="11"/>
  <c r="D25" i="11" s="1"/>
  <c r="F25" i="11"/>
  <c r="J25" i="11"/>
  <c r="L25" i="11"/>
  <c r="N25" i="11"/>
  <c r="P25" i="11"/>
  <c r="R25" i="11"/>
  <c r="T25" i="11"/>
  <c r="V25" i="11"/>
  <c r="X25" i="11"/>
  <c r="Z25" i="11"/>
  <c r="AA25" i="11"/>
  <c r="AC25" i="11"/>
  <c r="AD25" i="11"/>
  <c r="AF25" i="11"/>
  <c r="AG25" i="11"/>
  <c r="B26" i="11"/>
  <c r="D26" i="11" s="1"/>
  <c r="F26" i="11"/>
  <c r="J26" i="11"/>
  <c r="L26" i="11"/>
  <c r="N26" i="11"/>
  <c r="P26" i="11"/>
  <c r="R26" i="11"/>
  <c r="T26" i="11"/>
  <c r="V26" i="11"/>
  <c r="X26" i="11"/>
  <c r="Z26" i="11"/>
  <c r="AA26" i="11"/>
  <c r="AC26" i="11"/>
  <c r="AD26" i="11"/>
  <c r="AF26" i="11"/>
  <c r="AG26" i="11"/>
  <c r="AG5" i="11"/>
  <c r="AF5" i="11"/>
  <c r="AD5" i="11"/>
  <c r="AC5" i="11"/>
  <c r="AA5" i="11"/>
  <c r="Z5" i="11"/>
  <c r="X5" i="11"/>
  <c r="V5" i="11"/>
  <c r="T5" i="11"/>
  <c r="R5" i="11"/>
  <c r="P5" i="11"/>
  <c r="N5" i="11"/>
  <c r="L5" i="11"/>
  <c r="J5" i="11"/>
  <c r="F5" i="11"/>
  <c r="B5" i="11"/>
  <c r="D5" i="11" s="1"/>
  <c r="F6" i="24"/>
  <c r="J6" i="24"/>
  <c r="L6" i="24"/>
  <c r="N6" i="24"/>
  <c r="P6" i="24"/>
  <c r="R6" i="24"/>
  <c r="T6" i="24"/>
  <c r="V6" i="24"/>
  <c r="X6" i="24"/>
  <c r="Z6" i="24"/>
  <c r="AB6" i="24"/>
  <c r="AD6" i="24"/>
  <c r="AE6" i="24"/>
  <c r="AG6" i="24"/>
  <c r="AH6" i="24"/>
  <c r="F7" i="24"/>
  <c r="J7" i="24"/>
  <c r="L7" i="24"/>
  <c r="N7" i="24"/>
  <c r="P7" i="24"/>
  <c r="R7" i="24"/>
  <c r="T7" i="24"/>
  <c r="V7" i="24"/>
  <c r="X7" i="24"/>
  <c r="Z7" i="24"/>
  <c r="AB7" i="24"/>
  <c r="AD7" i="24"/>
  <c r="AE7" i="24"/>
  <c r="AG7" i="24"/>
  <c r="AH7" i="24"/>
  <c r="F8" i="24"/>
  <c r="J8" i="24"/>
  <c r="L8" i="24"/>
  <c r="N8" i="24"/>
  <c r="P8" i="24"/>
  <c r="R8" i="24"/>
  <c r="T8" i="24"/>
  <c r="V8" i="24"/>
  <c r="X8" i="24"/>
  <c r="Z8" i="24"/>
  <c r="AB8" i="24"/>
  <c r="AD8" i="24"/>
  <c r="AE8" i="24"/>
  <c r="AG8" i="24"/>
  <c r="AH8" i="24"/>
  <c r="F9" i="24"/>
  <c r="J9" i="24"/>
  <c r="L9" i="24"/>
  <c r="N9" i="24"/>
  <c r="P9" i="24"/>
  <c r="R9" i="24"/>
  <c r="T9" i="24"/>
  <c r="V9" i="24"/>
  <c r="X9" i="24"/>
  <c r="Z9" i="24"/>
  <c r="AB9" i="24"/>
  <c r="AD9" i="24"/>
  <c r="AE9" i="24"/>
  <c r="AG9" i="24"/>
  <c r="AH9" i="24"/>
  <c r="F10" i="24"/>
  <c r="J10" i="24"/>
  <c r="L10" i="24"/>
  <c r="N10" i="24"/>
  <c r="P10" i="24"/>
  <c r="R10" i="24"/>
  <c r="T10" i="24"/>
  <c r="V10" i="24"/>
  <c r="X10" i="24"/>
  <c r="Z10" i="24"/>
  <c r="AB10" i="24"/>
  <c r="AD10" i="24"/>
  <c r="AE10" i="24"/>
  <c r="AG10" i="24"/>
  <c r="AH10" i="24"/>
  <c r="F11" i="24"/>
  <c r="J11" i="24"/>
  <c r="L11" i="24"/>
  <c r="N11" i="24"/>
  <c r="P11" i="24"/>
  <c r="R11" i="24"/>
  <c r="T11" i="24"/>
  <c r="V11" i="24"/>
  <c r="X11" i="24"/>
  <c r="Z11" i="24"/>
  <c r="AB11" i="24"/>
  <c r="AD11" i="24"/>
  <c r="AE11" i="24"/>
  <c r="AG11" i="24"/>
  <c r="AH11" i="24"/>
  <c r="F12" i="24"/>
  <c r="J12" i="24"/>
  <c r="L12" i="24"/>
  <c r="N12" i="24"/>
  <c r="P12" i="24"/>
  <c r="R12" i="24"/>
  <c r="T12" i="24"/>
  <c r="V12" i="24"/>
  <c r="X12" i="24"/>
  <c r="Z12" i="24"/>
  <c r="AB12" i="24"/>
  <c r="AD12" i="24"/>
  <c r="AE12" i="24"/>
  <c r="AG12" i="24"/>
  <c r="AH12" i="24"/>
  <c r="F13" i="24"/>
  <c r="J13" i="24"/>
  <c r="L13" i="24"/>
  <c r="N13" i="24"/>
  <c r="P13" i="24"/>
  <c r="R13" i="24"/>
  <c r="T13" i="24"/>
  <c r="V13" i="24"/>
  <c r="X13" i="24"/>
  <c r="Z13" i="24"/>
  <c r="AB13" i="24"/>
  <c r="AD13" i="24"/>
  <c r="AE13" i="24"/>
  <c r="AG13" i="24"/>
  <c r="AH13" i="24"/>
  <c r="F14" i="24"/>
  <c r="J14" i="24"/>
  <c r="L14" i="24"/>
  <c r="N14" i="24"/>
  <c r="P14" i="24"/>
  <c r="R14" i="24"/>
  <c r="T14" i="24"/>
  <c r="V14" i="24"/>
  <c r="X14" i="24"/>
  <c r="Z14" i="24"/>
  <c r="AB14" i="24"/>
  <c r="AD14" i="24"/>
  <c r="AE14" i="24"/>
  <c r="AG14" i="24"/>
  <c r="AH14" i="24"/>
  <c r="F15" i="24"/>
  <c r="J15" i="24"/>
  <c r="L15" i="24"/>
  <c r="N15" i="24"/>
  <c r="P15" i="24"/>
  <c r="R15" i="24"/>
  <c r="T15" i="24"/>
  <c r="V15" i="24"/>
  <c r="X15" i="24"/>
  <c r="Z15" i="24"/>
  <c r="AB15" i="24"/>
  <c r="AD15" i="24"/>
  <c r="AE15" i="24"/>
  <c r="AG15" i="24"/>
  <c r="AH15" i="24"/>
  <c r="F16" i="24"/>
  <c r="J16" i="24"/>
  <c r="L16" i="24"/>
  <c r="N16" i="24"/>
  <c r="P16" i="24"/>
  <c r="R16" i="24"/>
  <c r="T16" i="24"/>
  <c r="V16" i="24"/>
  <c r="X16" i="24"/>
  <c r="Z16" i="24"/>
  <c r="AB16" i="24"/>
  <c r="AD16" i="24"/>
  <c r="AE16" i="24"/>
  <c r="AG16" i="24"/>
  <c r="AH16" i="24"/>
  <c r="F17" i="24"/>
  <c r="J17" i="24"/>
  <c r="L17" i="24"/>
  <c r="N17" i="24"/>
  <c r="P17" i="24"/>
  <c r="R17" i="24"/>
  <c r="T17" i="24"/>
  <c r="V17" i="24"/>
  <c r="X17" i="24"/>
  <c r="Z17" i="24"/>
  <c r="AB17" i="24"/>
  <c r="AD17" i="24"/>
  <c r="AE17" i="24"/>
  <c r="AG17" i="24"/>
  <c r="AH17" i="24"/>
  <c r="F18" i="24"/>
  <c r="J18" i="24"/>
  <c r="L18" i="24"/>
  <c r="N18" i="24"/>
  <c r="P18" i="24"/>
  <c r="R18" i="24"/>
  <c r="T18" i="24"/>
  <c r="V18" i="24"/>
  <c r="X18" i="24"/>
  <c r="Z18" i="24"/>
  <c r="AB18" i="24"/>
  <c r="AD18" i="24"/>
  <c r="AE18" i="24"/>
  <c r="AG18" i="24"/>
  <c r="AH18" i="24"/>
  <c r="F19" i="24"/>
  <c r="J19" i="24"/>
  <c r="L19" i="24"/>
  <c r="N19" i="24"/>
  <c r="P19" i="24"/>
  <c r="R19" i="24"/>
  <c r="T19" i="24"/>
  <c r="V19" i="24"/>
  <c r="X19" i="24"/>
  <c r="Z19" i="24"/>
  <c r="AB19" i="24"/>
  <c r="AD19" i="24"/>
  <c r="AE19" i="24"/>
  <c r="AG19" i="24"/>
  <c r="AH19" i="24"/>
  <c r="F20" i="24"/>
  <c r="J20" i="24"/>
  <c r="L20" i="24"/>
  <c r="N20" i="24"/>
  <c r="P20" i="24"/>
  <c r="R20" i="24"/>
  <c r="T20" i="24"/>
  <c r="V20" i="24"/>
  <c r="X20" i="24"/>
  <c r="Z20" i="24"/>
  <c r="AB20" i="24"/>
  <c r="AD20" i="24"/>
  <c r="AE20" i="24"/>
  <c r="AG20" i="24"/>
  <c r="AH20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5" i="24"/>
  <c r="AH5" i="24"/>
  <c r="AG5" i="24"/>
  <c r="AE5" i="24"/>
  <c r="AD5" i="24"/>
  <c r="AB5" i="24"/>
  <c r="Z5" i="24"/>
  <c r="X5" i="24"/>
  <c r="V5" i="24"/>
  <c r="T5" i="24"/>
  <c r="R5" i="24"/>
  <c r="P5" i="24"/>
  <c r="N5" i="24"/>
  <c r="L5" i="24"/>
  <c r="J5" i="24"/>
  <c r="F5" i="24"/>
  <c r="B20" i="26"/>
  <c r="D20" i="26" s="1"/>
  <c r="B19" i="26"/>
  <c r="D19" i="26" s="1"/>
  <c r="B18" i="26"/>
  <c r="D18" i="26" s="1"/>
  <c r="B17" i="26"/>
  <c r="D17" i="26" s="1"/>
  <c r="B16" i="26"/>
  <c r="D16" i="26" s="1"/>
  <c r="B15" i="26"/>
  <c r="D15" i="26" s="1"/>
  <c r="B14" i="26"/>
  <c r="D14" i="26" s="1"/>
  <c r="D13" i="26"/>
  <c r="B12" i="26"/>
  <c r="D12" i="26" s="1"/>
  <c r="B11" i="26"/>
  <c r="D11" i="26" s="1"/>
  <c r="B10" i="26"/>
  <c r="D10" i="26" s="1"/>
  <c r="B9" i="26"/>
  <c r="D9" i="26" s="1"/>
  <c r="B8" i="26"/>
  <c r="D8" i="26" s="1"/>
  <c r="B7" i="26"/>
  <c r="D7" i="26" s="1"/>
  <c r="B6" i="26"/>
  <c r="D6" i="26" s="1"/>
  <c r="B5" i="26"/>
  <c r="F6" i="26"/>
  <c r="J6" i="26"/>
  <c r="L6" i="26"/>
  <c r="N6" i="26"/>
  <c r="P6" i="26" s="1"/>
  <c r="F7" i="26"/>
  <c r="J7" i="26"/>
  <c r="L7" i="26"/>
  <c r="N7" i="26"/>
  <c r="R7" i="26"/>
  <c r="T7" i="26"/>
  <c r="V7" i="26"/>
  <c r="X7" i="26"/>
  <c r="Z7" i="26"/>
  <c r="AB7" i="26"/>
  <c r="AD7" i="26"/>
  <c r="AF7" i="26"/>
  <c r="AG7" i="26"/>
  <c r="AI7" i="26"/>
  <c r="AJ7" i="26"/>
  <c r="F8" i="26"/>
  <c r="J8" i="26"/>
  <c r="L8" i="26"/>
  <c r="N8" i="26"/>
  <c r="R8" i="26"/>
  <c r="T8" i="26"/>
  <c r="V8" i="26"/>
  <c r="X8" i="26"/>
  <c r="Z8" i="26"/>
  <c r="AB8" i="26"/>
  <c r="AD8" i="26"/>
  <c r="AF8" i="26"/>
  <c r="AG8" i="26"/>
  <c r="AI8" i="26"/>
  <c r="AJ8" i="26"/>
  <c r="F9" i="26"/>
  <c r="J9" i="26"/>
  <c r="L9" i="26"/>
  <c r="N9" i="26"/>
  <c r="R9" i="26"/>
  <c r="T9" i="26"/>
  <c r="V9" i="26"/>
  <c r="X9" i="26"/>
  <c r="Z9" i="26"/>
  <c r="AB9" i="26"/>
  <c r="AD9" i="26"/>
  <c r="AF9" i="26"/>
  <c r="AG9" i="26"/>
  <c r="AI9" i="26"/>
  <c r="AJ9" i="26"/>
  <c r="F10" i="26"/>
  <c r="J10" i="26"/>
  <c r="L10" i="26"/>
  <c r="N10" i="26"/>
  <c r="R10" i="26"/>
  <c r="T10" i="26"/>
  <c r="V10" i="26"/>
  <c r="X10" i="26"/>
  <c r="Z10" i="26"/>
  <c r="AB10" i="26"/>
  <c r="AD10" i="26"/>
  <c r="AF10" i="26"/>
  <c r="AG10" i="26"/>
  <c r="AI10" i="26"/>
  <c r="AJ10" i="26"/>
  <c r="F11" i="26"/>
  <c r="J11" i="26"/>
  <c r="L11" i="26"/>
  <c r="N11" i="26"/>
  <c r="R11" i="26"/>
  <c r="T11" i="26"/>
  <c r="V11" i="26"/>
  <c r="X11" i="26"/>
  <c r="Z11" i="26"/>
  <c r="AB11" i="26"/>
  <c r="AD11" i="26"/>
  <c r="AF11" i="26"/>
  <c r="AG11" i="26"/>
  <c r="AI11" i="26"/>
  <c r="AJ11" i="26"/>
  <c r="F12" i="26"/>
  <c r="J12" i="26"/>
  <c r="L12" i="26"/>
  <c r="N12" i="26"/>
  <c r="R12" i="26"/>
  <c r="T12" i="26"/>
  <c r="V12" i="26"/>
  <c r="X12" i="26"/>
  <c r="Z12" i="26"/>
  <c r="AB12" i="26"/>
  <c r="AD12" i="26"/>
  <c r="AF12" i="26"/>
  <c r="AG12" i="26"/>
  <c r="AI12" i="26"/>
  <c r="AJ12" i="26"/>
  <c r="F13" i="26"/>
  <c r="J13" i="26"/>
  <c r="F14" i="26"/>
  <c r="J14" i="26"/>
  <c r="L14" i="26"/>
  <c r="N14" i="26"/>
  <c r="R14" i="26"/>
  <c r="T14" i="26"/>
  <c r="V14" i="26"/>
  <c r="X14" i="26"/>
  <c r="Z14" i="26"/>
  <c r="AB14" i="26"/>
  <c r="AD14" i="26"/>
  <c r="AF14" i="26"/>
  <c r="AG14" i="26"/>
  <c r="AI14" i="26"/>
  <c r="AJ14" i="26"/>
  <c r="F15" i="26"/>
  <c r="J15" i="26"/>
  <c r="L15" i="26"/>
  <c r="N15" i="26"/>
  <c r="R15" i="26"/>
  <c r="T15" i="26"/>
  <c r="V15" i="26"/>
  <c r="X15" i="26"/>
  <c r="Z15" i="26"/>
  <c r="AB15" i="26"/>
  <c r="AD15" i="26"/>
  <c r="AF15" i="26"/>
  <c r="AG15" i="26"/>
  <c r="AI15" i="26"/>
  <c r="AJ15" i="26"/>
  <c r="F16" i="26"/>
  <c r="J16" i="26"/>
  <c r="L16" i="26"/>
  <c r="N16" i="26"/>
  <c r="P16" i="26" s="1"/>
  <c r="R16" i="26"/>
  <c r="T16" i="26"/>
  <c r="V16" i="26"/>
  <c r="X16" i="26"/>
  <c r="Z16" i="26"/>
  <c r="AB16" i="26"/>
  <c r="AD16" i="26"/>
  <c r="AF16" i="26"/>
  <c r="AG16" i="26"/>
  <c r="AI16" i="26"/>
  <c r="AJ16" i="26"/>
  <c r="F17" i="26"/>
  <c r="J17" i="26"/>
  <c r="L17" i="26"/>
  <c r="N17" i="26"/>
  <c r="R17" i="26"/>
  <c r="T17" i="26"/>
  <c r="V17" i="26"/>
  <c r="X17" i="26"/>
  <c r="Z17" i="26"/>
  <c r="AB17" i="26"/>
  <c r="AD17" i="26"/>
  <c r="AF17" i="26"/>
  <c r="AG17" i="26"/>
  <c r="AI17" i="26"/>
  <c r="AJ17" i="26"/>
  <c r="F18" i="26"/>
  <c r="J18" i="26"/>
  <c r="L18" i="26"/>
  <c r="N18" i="26"/>
  <c r="R18" i="26"/>
  <c r="T18" i="26"/>
  <c r="V18" i="26"/>
  <c r="X18" i="26"/>
  <c r="Z18" i="26"/>
  <c r="AB18" i="26"/>
  <c r="AD18" i="26"/>
  <c r="AF18" i="26"/>
  <c r="AG18" i="26"/>
  <c r="AI18" i="26"/>
  <c r="AJ18" i="26"/>
  <c r="F19" i="26"/>
  <c r="J19" i="26"/>
  <c r="L19" i="26"/>
  <c r="N19" i="26"/>
  <c r="R19" i="26"/>
  <c r="T19" i="26"/>
  <c r="V19" i="26"/>
  <c r="X19" i="26"/>
  <c r="Z19" i="26"/>
  <c r="AB19" i="26"/>
  <c r="AD19" i="26"/>
  <c r="AF19" i="26"/>
  <c r="AG19" i="26"/>
  <c r="AI19" i="26"/>
  <c r="AJ19" i="26"/>
  <c r="F20" i="26"/>
  <c r="J20" i="26"/>
  <c r="L20" i="26"/>
  <c r="N20" i="26"/>
  <c r="P20" i="26" s="1"/>
  <c r="R20" i="26"/>
  <c r="T20" i="26"/>
  <c r="V20" i="26"/>
  <c r="X20" i="26"/>
  <c r="Z20" i="26"/>
  <c r="AB20" i="26"/>
  <c r="AD20" i="26"/>
  <c r="AF20" i="26"/>
  <c r="AG20" i="26"/>
  <c r="AI20" i="26"/>
  <c r="AJ20" i="26"/>
  <c r="AJ5" i="26"/>
  <c r="AI5" i="26"/>
  <c r="AG5" i="26"/>
  <c r="AF5" i="26"/>
  <c r="AD5" i="26"/>
  <c r="AB5" i="26"/>
  <c r="Z5" i="26"/>
  <c r="X5" i="26"/>
  <c r="V5" i="26"/>
  <c r="T5" i="26"/>
  <c r="R5" i="26"/>
  <c r="N5" i="26"/>
  <c r="L5" i="26"/>
  <c r="J5" i="26"/>
  <c r="F5" i="26"/>
  <c r="AE11" i="8"/>
  <c r="AC11" i="8"/>
  <c r="AA11" i="8"/>
  <c r="Y11" i="8"/>
  <c r="W11" i="8"/>
  <c r="V11" i="8"/>
  <c r="T11" i="8"/>
  <c r="R11" i="8"/>
  <c r="P11" i="8"/>
  <c r="N11" i="8"/>
  <c r="L11" i="8"/>
  <c r="J11" i="8"/>
  <c r="H11" i="8"/>
  <c r="G315" i="10"/>
  <c r="F315" i="10"/>
  <c r="W315" i="10" s="1"/>
  <c r="E315" i="10"/>
  <c r="B315" i="10"/>
  <c r="A315" i="10"/>
  <c r="G314" i="10"/>
  <c r="F314" i="10"/>
  <c r="M314" i="10" s="1"/>
  <c r="E314" i="10"/>
  <c r="B314" i="10"/>
  <c r="A314" i="10"/>
  <c r="G313" i="10"/>
  <c r="F313" i="10"/>
  <c r="T313" i="10" s="1"/>
  <c r="E313" i="10"/>
  <c r="B313" i="10"/>
  <c r="A313" i="10"/>
  <c r="G312" i="10"/>
  <c r="F312" i="10"/>
  <c r="U312" i="10" s="1"/>
  <c r="E312" i="10"/>
  <c r="B312" i="10"/>
  <c r="A312" i="10"/>
  <c r="G311" i="10"/>
  <c r="F311" i="10"/>
  <c r="P311" i="10" s="1"/>
  <c r="E311" i="10"/>
  <c r="B311" i="10"/>
  <c r="A311" i="10"/>
  <c r="G310" i="10"/>
  <c r="F310" i="10"/>
  <c r="M310" i="10" s="1"/>
  <c r="E310" i="10"/>
  <c r="B310" i="10"/>
  <c r="A310" i="10"/>
  <c r="G309" i="10"/>
  <c r="F309" i="10"/>
  <c r="P309" i="10" s="1"/>
  <c r="E309" i="10"/>
  <c r="B309" i="10"/>
  <c r="A309" i="10"/>
  <c r="G308" i="10"/>
  <c r="F308" i="10"/>
  <c r="E308" i="10"/>
  <c r="B308" i="10"/>
  <c r="A308" i="10"/>
  <c r="G307" i="10"/>
  <c r="F307" i="10"/>
  <c r="W307" i="10" s="1"/>
  <c r="E307" i="10"/>
  <c r="B307" i="10"/>
  <c r="A307" i="10"/>
  <c r="G306" i="10"/>
  <c r="F306" i="10"/>
  <c r="M306" i="10" s="1"/>
  <c r="E306" i="10"/>
  <c r="B306" i="10"/>
  <c r="A306" i="10"/>
  <c r="G305" i="10"/>
  <c r="F305" i="10"/>
  <c r="T305" i="10" s="1"/>
  <c r="E305" i="10"/>
  <c r="B305" i="10"/>
  <c r="A305" i="10"/>
  <c r="G304" i="10"/>
  <c r="F304" i="10"/>
  <c r="E304" i="10"/>
  <c r="B304" i="10"/>
  <c r="A304" i="10"/>
  <c r="G303" i="10"/>
  <c r="F303" i="10"/>
  <c r="P303" i="10" s="1"/>
  <c r="E303" i="10"/>
  <c r="B303" i="10"/>
  <c r="A303" i="10"/>
  <c r="G302" i="10"/>
  <c r="F302" i="10"/>
  <c r="P302" i="10" s="1"/>
  <c r="E302" i="10"/>
  <c r="B302" i="10"/>
  <c r="A302" i="10"/>
  <c r="G301" i="10"/>
  <c r="F301" i="10"/>
  <c r="P301" i="10" s="1"/>
  <c r="E301" i="10"/>
  <c r="B301" i="10"/>
  <c r="A301" i="10"/>
  <c r="G300" i="10"/>
  <c r="F300" i="10"/>
  <c r="P300" i="10" s="1"/>
  <c r="E300" i="10"/>
  <c r="B300" i="10"/>
  <c r="A300" i="10"/>
  <c r="G299" i="10"/>
  <c r="F299" i="10"/>
  <c r="W299" i="10" s="1"/>
  <c r="E299" i="10"/>
  <c r="B299" i="10"/>
  <c r="A299" i="10"/>
  <c r="G298" i="10"/>
  <c r="F298" i="10"/>
  <c r="M298" i="10" s="1"/>
  <c r="E298" i="10"/>
  <c r="B298" i="10"/>
  <c r="A298" i="10"/>
  <c r="G297" i="10"/>
  <c r="F297" i="10"/>
  <c r="T297" i="10" s="1"/>
  <c r="E297" i="10"/>
  <c r="B297" i="10"/>
  <c r="A297" i="10"/>
  <c r="G296" i="10"/>
  <c r="F296" i="10"/>
  <c r="U296" i="10" s="1"/>
  <c r="E296" i="10"/>
  <c r="B296" i="10"/>
  <c r="A296" i="10"/>
  <c r="G295" i="10"/>
  <c r="F295" i="10"/>
  <c r="E295" i="10"/>
  <c r="B295" i="10"/>
  <c r="A295" i="10"/>
  <c r="G294" i="10"/>
  <c r="F294" i="10"/>
  <c r="Q294" i="10" s="1"/>
  <c r="E294" i="10"/>
  <c r="B294" i="10"/>
  <c r="A294" i="10"/>
  <c r="G293" i="10"/>
  <c r="F293" i="10"/>
  <c r="P293" i="10" s="1"/>
  <c r="E293" i="10"/>
  <c r="B293" i="10"/>
  <c r="A293" i="10"/>
  <c r="G292" i="10"/>
  <c r="F292" i="10"/>
  <c r="P292" i="10" s="1"/>
  <c r="E292" i="10"/>
  <c r="B292" i="10"/>
  <c r="A292" i="10"/>
  <c r="G291" i="10"/>
  <c r="F291" i="10"/>
  <c r="W291" i="10" s="1"/>
  <c r="E291" i="10"/>
  <c r="B291" i="10"/>
  <c r="A291" i="10"/>
  <c r="G290" i="10"/>
  <c r="F290" i="10"/>
  <c r="M290" i="10" s="1"/>
  <c r="E290" i="10"/>
  <c r="B290" i="10"/>
  <c r="A290" i="10"/>
  <c r="G289" i="10"/>
  <c r="F289" i="10"/>
  <c r="W289" i="10" s="1"/>
  <c r="E289" i="10"/>
  <c r="B289" i="10"/>
  <c r="A289" i="10"/>
  <c r="G288" i="10"/>
  <c r="F288" i="10"/>
  <c r="E288" i="10"/>
  <c r="B288" i="10"/>
  <c r="A288" i="10"/>
  <c r="G287" i="10"/>
  <c r="F287" i="10"/>
  <c r="U287" i="10" s="1"/>
  <c r="E287" i="10"/>
  <c r="B287" i="10"/>
  <c r="A287" i="10"/>
  <c r="G286" i="10"/>
  <c r="F286" i="10"/>
  <c r="E286" i="10"/>
  <c r="B286" i="10"/>
  <c r="A286" i="10"/>
  <c r="G285" i="10"/>
  <c r="F285" i="10"/>
  <c r="M285" i="10" s="1"/>
  <c r="E285" i="10"/>
  <c r="B285" i="10"/>
  <c r="A285" i="10"/>
  <c r="G284" i="10"/>
  <c r="F284" i="10"/>
  <c r="P284" i="10" s="1"/>
  <c r="E284" i="10"/>
  <c r="B284" i="10"/>
  <c r="A284" i="10"/>
  <c r="G283" i="10"/>
  <c r="F283" i="10"/>
  <c r="W283" i="10" s="1"/>
  <c r="E283" i="10"/>
  <c r="B283" i="10"/>
  <c r="A283" i="10"/>
  <c r="G282" i="10"/>
  <c r="F282" i="10"/>
  <c r="M282" i="10" s="1"/>
  <c r="E282" i="10"/>
  <c r="B282" i="10"/>
  <c r="A282" i="10"/>
  <c r="G281" i="10"/>
  <c r="F281" i="10"/>
  <c r="E281" i="10"/>
  <c r="B281" i="10"/>
  <c r="A281" i="10"/>
  <c r="G280" i="10"/>
  <c r="F280" i="10"/>
  <c r="P280" i="10" s="1"/>
  <c r="E280" i="10"/>
  <c r="B280" i="10"/>
  <c r="A280" i="10"/>
  <c r="G279" i="10"/>
  <c r="F279" i="10"/>
  <c r="Q279" i="10" s="1"/>
  <c r="E279" i="10"/>
  <c r="B279" i="10"/>
  <c r="A279" i="10"/>
  <c r="G278" i="10"/>
  <c r="F278" i="10"/>
  <c r="R278" i="10" s="1"/>
  <c r="E278" i="10"/>
  <c r="B278" i="10"/>
  <c r="A278" i="10"/>
  <c r="G277" i="10"/>
  <c r="F277" i="10"/>
  <c r="T277" i="10" s="1"/>
  <c r="E277" i="10"/>
  <c r="B277" i="10"/>
  <c r="A277" i="10"/>
  <c r="G276" i="10"/>
  <c r="F276" i="10"/>
  <c r="E276" i="10"/>
  <c r="B276" i="10"/>
  <c r="A276" i="10"/>
  <c r="G275" i="10"/>
  <c r="F275" i="10"/>
  <c r="W275" i="10" s="1"/>
  <c r="E275" i="10"/>
  <c r="B275" i="10"/>
  <c r="A275" i="10"/>
  <c r="G274" i="10"/>
  <c r="F274" i="10"/>
  <c r="M274" i="10" s="1"/>
  <c r="E274" i="10"/>
  <c r="B274" i="10"/>
  <c r="A274" i="10"/>
  <c r="G273" i="10"/>
  <c r="F273" i="10"/>
  <c r="E273" i="10"/>
  <c r="B273" i="10"/>
  <c r="A273" i="10"/>
  <c r="G272" i="10"/>
  <c r="F272" i="10"/>
  <c r="P272" i="10" s="1"/>
  <c r="E272" i="10"/>
  <c r="B272" i="10"/>
  <c r="A272" i="10"/>
  <c r="G271" i="10"/>
  <c r="F271" i="10"/>
  <c r="T271" i="10" s="1"/>
  <c r="E271" i="10"/>
  <c r="B271" i="10"/>
  <c r="A271" i="10"/>
  <c r="G270" i="10"/>
  <c r="F270" i="10"/>
  <c r="W270" i="10" s="1"/>
  <c r="E270" i="10"/>
  <c r="B270" i="10"/>
  <c r="A270" i="10"/>
  <c r="G269" i="10"/>
  <c r="F269" i="10"/>
  <c r="E269" i="10"/>
  <c r="B269" i="10"/>
  <c r="A269" i="10"/>
  <c r="G268" i="10"/>
  <c r="F268" i="10"/>
  <c r="U268" i="10" s="1"/>
  <c r="E268" i="10"/>
  <c r="B268" i="10"/>
  <c r="A268" i="10"/>
  <c r="G267" i="10"/>
  <c r="F267" i="10"/>
  <c r="E267" i="10"/>
  <c r="B267" i="10"/>
  <c r="A267" i="10"/>
  <c r="G266" i="10"/>
  <c r="F266" i="10"/>
  <c r="E266" i="10"/>
  <c r="B266" i="10"/>
  <c r="A266" i="10"/>
  <c r="G265" i="10"/>
  <c r="F265" i="10"/>
  <c r="E265" i="10"/>
  <c r="B265" i="10"/>
  <c r="A265" i="10"/>
  <c r="G264" i="10"/>
  <c r="F264" i="10"/>
  <c r="P264" i="10" s="1"/>
  <c r="E264" i="10"/>
  <c r="B264" i="10"/>
  <c r="A264" i="10"/>
  <c r="G263" i="10"/>
  <c r="F263" i="10"/>
  <c r="P263" i="10" s="1"/>
  <c r="E263" i="10"/>
  <c r="B263" i="10"/>
  <c r="A263" i="10"/>
  <c r="G262" i="10"/>
  <c r="F262" i="10"/>
  <c r="T262" i="10" s="1"/>
  <c r="E262" i="10"/>
  <c r="B262" i="10"/>
  <c r="A262" i="10"/>
  <c r="G261" i="10"/>
  <c r="F261" i="10"/>
  <c r="M261" i="10" s="1"/>
  <c r="E261" i="10"/>
  <c r="B261" i="10"/>
  <c r="A261" i="10"/>
  <c r="G260" i="10"/>
  <c r="F260" i="10"/>
  <c r="Q260" i="10" s="1"/>
  <c r="E260" i="10"/>
  <c r="B260" i="10"/>
  <c r="A260" i="10"/>
  <c r="G259" i="10"/>
  <c r="F259" i="10"/>
  <c r="Q259" i="10" s="1"/>
  <c r="E259" i="10"/>
  <c r="B259" i="10"/>
  <c r="A259" i="10"/>
  <c r="G258" i="10"/>
  <c r="F258" i="10"/>
  <c r="M258" i="10" s="1"/>
  <c r="E258" i="10"/>
  <c r="B258" i="10"/>
  <c r="A258" i="10"/>
  <c r="G257" i="10"/>
  <c r="F257" i="10"/>
  <c r="O257" i="10" s="1"/>
  <c r="E257" i="10"/>
  <c r="B257" i="10"/>
  <c r="A257" i="10"/>
  <c r="G256" i="10"/>
  <c r="F256" i="10"/>
  <c r="U256" i="10" s="1"/>
  <c r="E256" i="10"/>
  <c r="B256" i="10"/>
  <c r="A256" i="10"/>
  <c r="G255" i="10"/>
  <c r="F255" i="10"/>
  <c r="Q255" i="10" s="1"/>
  <c r="E255" i="10"/>
  <c r="B255" i="10"/>
  <c r="A255" i="10"/>
  <c r="G254" i="10"/>
  <c r="F254" i="10"/>
  <c r="Q254" i="10" s="1"/>
  <c r="E254" i="10"/>
  <c r="B254" i="10"/>
  <c r="A254" i="10"/>
  <c r="G253" i="10"/>
  <c r="F253" i="10"/>
  <c r="E253" i="10"/>
  <c r="B253" i="10"/>
  <c r="A253" i="10"/>
  <c r="G252" i="10"/>
  <c r="F252" i="10"/>
  <c r="E252" i="10"/>
  <c r="B252" i="10"/>
  <c r="A252" i="10"/>
  <c r="G251" i="10"/>
  <c r="F251" i="10"/>
  <c r="E251" i="10"/>
  <c r="B251" i="10"/>
  <c r="A251" i="10"/>
  <c r="G250" i="10"/>
  <c r="F250" i="10"/>
  <c r="E250" i="10"/>
  <c r="B250" i="10"/>
  <c r="A250" i="10"/>
  <c r="G249" i="10"/>
  <c r="F249" i="10"/>
  <c r="U249" i="10" s="1"/>
  <c r="E249" i="10"/>
  <c r="B249" i="10"/>
  <c r="A249" i="10"/>
  <c r="G248" i="10"/>
  <c r="F248" i="10"/>
  <c r="E248" i="10"/>
  <c r="B248" i="10"/>
  <c r="A248" i="10"/>
  <c r="G247" i="10"/>
  <c r="F247" i="10"/>
  <c r="E247" i="10"/>
  <c r="B247" i="10"/>
  <c r="A247" i="10"/>
  <c r="G246" i="10"/>
  <c r="F246" i="10"/>
  <c r="R246" i="10" s="1"/>
  <c r="E246" i="10"/>
  <c r="B246" i="10"/>
  <c r="A246" i="10"/>
  <c r="G245" i="10"/>
  <c r="F245" i="10"/>
  <c r="E245" i="10"/>
  <c r="B245" i="10"/>
  <c r="A245" i="10"/>
  <c r="G244" i="10"/>
  <c r="F244" i="10"/>
  <c r="E244" i="10"/>
  <c r="B244" i="10"/>
  <c r="A244" i="10"/>
  <c r="G243" i="10"/>
  <c r="F243" i="10"/>
  <c r="Q243" i="10" s="1"/>
  <c r="E243" i="10"/>
  <c r="B243" i="10"/>
  <c r="A243" i="10"/>
  <c r="G242" i="10"/>
  <c r="F242" i="10"/>
  <c r="E242" i="10"/>
  <c r="B242" i="10"/>
  <c r="A242" i="10"/>
  <c r="G241" i="10"/>
  <c r="F241" i="10"/>
  <c r="U241" i="10" s="1"/>
  <c r="E241" i="10"/>
  <c r="B241" i="10"/>
  <c r="A241" i="10"/>
  <c r="G240" i="10"/>
  <c r="F240" i="10"/>
  <c r="T240" i="10" s="1"/>
  <c r="E240" i="10"/>
  <c r="B240" i="10"/>
  <c r="A240" i="10"/>
  <c r="G239" i="10"/>
  <c r="F239" i="10"/>
  <c r="T239" i="10" s="1"/>
  <c r="E239" i="10"/>
  <c r="B239" i="10"/>
  <c r="A239" i="10"/>
  <c r="G238" i="10"/>
  <c r="F238" i="10"/>
  <c r="Q238" i="10" s="1"/>
  <c r="E238" i="10"/>
  <c r="B238" i="10"/>
  <c r="A238" i="10"/>
  <c r="G237" i="10"/>
  <c r="F237" i="10"/>
  <c r="O237" i="10" s="1"/>
  <c r="E237" i="10"/>
  <c r="B237" i="10"/>
  <c r="A237" i="10"/>
  <c r="G236" i="10"/>
  <c r="F236" i="10"/>
  <c r="Q236" i="10" s="1"/>
  <c r="E236" i="10"/>
  <c r="B236" i="10"/>
  <c r="A236" i="10"/>
  <c r="G235" i="10"/>
  <c r="F235" i="10"/>
  <c r="R235" i="10" s="1"/>
  <c r="E235" i="10"/>
  <c r="B235" i="10"/>
  <c r="A235" i="10"/>
  <c r="G234" i="10"/>
  <c r="F234" i="10"/>
  <c r="E234" i="10"/>
  <c r="B234" i="10"/>
  <c r="A234" i="10"/>
  <c r="G233" i="10"/>
  <c r="F233" i="10"/>
  <c r="R233" i="10" s="1"/>
  <c r="E233" i="10"/>
  <c r="B233" i="10"/>
  <c r="A233" i="10"/>
  <c r="G232" i="10"/>
  <c r="F232" i="10"/>
  <c r="W232" i="10" s="1"/>
  <c r="E232" i="10"/>
  <c r="B232" i="10"/>
  <c r="A232" i="10"/>
  <c r="G231" i="10"/>
  <c r="F231" i="10"/>
  <c r="W231" i="10" s="1"/>
  <c r="E231" i="10"/>
  <c r="B231" i="10"/>
  <c r="A231" i="10"/>
  <c r="G230" i="10"/>
  <c r="U230" i="10" s="1"/>
  <c r="F230" i="10"/>
  <c r="Q230" i="10" s="1"/>
  <c r="E230" i="10"/>
  <c r="B230" i="10"/>
  <c r="A230" i="10"/>
  <c r="G229" i="10"/>
  <c r="U229" i="10" s="1"/>
  <c r="F229" i="10"/>
  <c r="P229" i="10" s="1"/>
  <c r="E229" i="10"/>
  <c r="B229" i="10"/>
  <c r="A229" i="10"/>
  <c r="G228" i="10"/>
  <c r="U228" i="10" s="1"/>
  <c r="F228" i="10"/>
  <c r="R228" i="10" s="1"/>
  <c r="E228" i="10"/>
  <c r="B228" i="10"/>
  <c r="A228" i="10"/>
  <c r="G227" i="10"/>
  <c r="U227" i="10" s="1"/>
  <c r="F227" i="10"/>
  <c r="J227" i="10" s="1"/>
  <c r="E227" i="10"/>
  <c r="B227" i="10"/>
  <c r="A227" i="10"/>
  <c r="G226" i="10"/>
  <c r="U226" i="10" s="1"/>
  <c r="F226" i="10"/>
  <c r="E226" i="10"/>
  <c r="B226" i="10"/>
  <c r="A226" i="10"/>
  <c r="G225" i="10"/>
  <c r="U225" i="10" s="1"/>
  <c r="F225" i="10"/>
  <c r="E225" i="10"/>
  <c r="B225" i="10"/>
  <c r="A225" i="10"/>
  <c r="G224" i="10"/>
  <c r="U224" i="10" s="1"/>
  <c r="F224" i="10"/>
  <c r="E224" i="10"/>
  <c r="B224" i="10"/>
  <c r="A224" i="10"/>
  <c r="G223" i="10"/>
  <c r="U223" i="10" s="1"/>
  <c r="F223" i="10"/>
  <c r="O223" i="10" s="1"/>
  <c r="E223" i="10"/>
  <c r="B223" i="10"/>
  <c r="A223" i="10"/>
  <c r="G222" i="10"/>
  <c r="U222" i="10" s="1"/>
  <c r="F222" i="10"/>
  <c r="P222" i="10" s="1"/>
  <c r="E222" i="10"/>
  <c r="B222" i="10"/>
  <c r="A222" i="10"/>
  <c r="G221" i="10"/>
  <c r="U221" i="10" s="1"/>
  <c r="F221" i="10"/>
  <c r="E221" i="10"/>
  <c r="B221" i="10"/>
  <c r="A221" i="10"/>
  <c r="G220" i="10"/>
  <c r="U220" i="10" s="1"/>
  <c r="F220" i="10"/>
  <c r="P220" i="10" s="1"/>
  <c r="E220" i="10"/>
  <c r="B220" i="10"/>
  <c r="A220" i="10"/>
  <c r="G219" i="10"/>
  <c r="U219" i="10" s="1"/>
  <c r="F219" i="10"/>
  <c r="J219" i="10" s="1"/>
  <c r="E219" i="10"/>
  <c r="B219" i="10"/>
  <c r="A219" i="10"/>
  <c r="G218" i="10"/>
  <c r="U218" i="10" s="1"/>
  <c r="F218" i="10"/>
  <c r="E218" i="10"/>
  <c r="B218" i="10"/>
  <c r="A218" i="10"/>
  <c r="G217" i="10"/>
  <c r="U217" i="10" s="1"/>
  <c r="F217" i="10"/>
  <c r="T217" i="10" s="1"/>
  <c r="E217" i="10"/>
  <c r="B217" i="10"/>
  <c r="A217" i="10"/>
  <c r="G216" i="10"/>
  <c r="U216" i="10" s="1"/>
  <c r="F216" i="10"/>
  <c r="H216" i="10" s="1"/>
  <c r="E216" i="10"/>
  <c r="B216" i="10"/>
  <c r="A216" i="10"/>
  <c r="G215" i="10"/>
  <c r="U215" i="10" s="1"/>
  <c r="F215" i="10"/>
  <c r="J215" i="10" s="1"/>
  <c r="E215" i="10"/>
  <c r="B215" i="10"/>
  <c r="A215" i="10"/>
  <c r="G214" i="10"/>
  <c r="U214" i="10" s="1"/>
  <c r="F214" i="10"/>
  <c r="P214" i="10" s="1"/>
  <c r="E214" i="10"/>
  <c r="B214" i="10"/>
  <c r="A214" i="10"/>
  <c r="G213" i="10"/>
  <c r="U213" i="10" s="1"/>
  <c r="F213" i="10"/>
  <c r="P213" i="10" s="1"/>
  <c r="E213" i="10"/>
  <c r="B213" i="10"/>
  <c r="A213" i="10"/>
  <c r="G212" i="10"/>
  <c r="F212" i="10"/>
  <c r="P212" i="10" s="1"/>
  <c r="E212" i="10"/>
  <c r="B212" i="10"/>
  <c r="A212" i="10"/>
  <c r="G211" i="10"/>
  <c r="F211" i="10"/>
  <c r="J211" i="10" s="1"/>
  <c r="E211" i="10"/>
  <c r="B211" i="10"/>
  <c r="A211" i="10"/>
  <c r="G210" i="10"/>
  <c r="F210" i="10"/>
  <c r="E210" i="10"/>
  <c r="B210" i="10"/>
  <c r="A210" i="10"/>
  <c r="G209" i="10"/>
  <c r="F209" i="10"/>
  <c r="E209" i="10"/>
  <c r="B209" i="10"/>
  <c r="A209" i="10"/>
  <c r="G208" i="10"/>
  <c r="F208" i="10"/>
  <c r="U208" i="10" s="1"/>
  <c r="E208" i="10"/>
  <c r="B208" i="10"/>
  <c r="A208" i="10"/>
  <c r="G207" i="10"/>
  <c r="F207" i="10"/>
  <c r="O207" i="10" s="1"/>
  <c r="E207" i="10"/>
  <c r="B207" i="10"/>
  <c r="A207" i="10"/>
  <c r="G206" i="10"/>
  <c r="F206" i="10"/>
  <c r="E206" i="10"/>
  <c r="B206" i="10"/>
  <c r="A206" i="10"/>
  <c r="G205" i="10"/>
  <c r="F205" i="10"/>
  <c r="E205" i="10"/>
  <c r="B205" i="10"/>
  <c r="A205" i="10"/>
  <c r="G204" i="10"/>
  <c r="F204" i="10"/>
  <c r="E204" i="10"/>
  <c r="B204" i="10"/>
  <c r="A204" i="10"/>
  <c r="G203" i="10"/>
  <c r="F203" i="10"/>
  <c r="U203" i="10" s="1"/>
  <c r="E203" i="10"/>
  <c r="B203" i="10"/>
  <c r="A203" i="10"/>
  <c r="G202" i="10"/>
  <c r="F202" i="10"/>
  <c r="R202" i="10" s="1"/>
  <c r="E202" i="10"/>
  <c r="B202" i="10"/>
  <c r="A202" i="10"/>
  <c r="G201" i="10"/>
  <c r="F201" i="10"/>
  <c r="T201" i="10" s="1"/>
  <c r="E201" i="10"/>
  <c r="B201" i="10"/>
  <c r="A201" i="10"/>
  <c r="G200" i="10"/>
  <c r="F200" i="10"/>
  <c r="R200" i="10" s="1"/>
  <c r="E200" i="10"/>
  <c r="B200" i="10"/>
  <c r="A200" i="10"/>
  <c r="G199" i="10"/>
  <c r="F199" i="10"/>
  <c r="E199" i="10"/>
  <c r="B199" i="10"/>
  <c r="A199" i="10"/>
  <c r="G198" i="10"/>
  <c r="F198" i="10"/>
  <c r="E198" i="10"/>
  <c r="B198" i="10"/>
  <c r="A198" i="10"/>
  <c r="G197" i="10"/>
  <c r="F197" i="10"/>
  <c r="P197" i="10" s="1"/>
  <c r="E197" i="10"/>
  <c r="B197" i="10"/>
  <c r="A197" i="10"/>
  <c r="G196" i="10"/>
  <c r="F196" i="10"/>
  <c r="P196" i="10" s="1"/>
  <c r="E196" i="10"/>
  <c r="B196" i="10"/>
  <c r="A196" i="10"/>
  <c r="G195" i="10"/>
  <c r="F195" i="10"/>
  <c r="T195" i="10" s="1"/>
  <c r="E195" i="10"/>
  <c r="B195" i="10"/>
  <c r="A195" i="10"/>
  <c r="G194" i="10"/>
  <c r="F194" i="10"/>
  <c r="R194" i="10" s="1"/>
  <c r="E194" i="10"/>
  <c r="B194" i="10"/>
  <c r="A194" i="10"/>
  <c r="G193" i="10"/>
  <c r="F193" i="10"/>
  <c r="P193" i="10" s="1"/>
  <c r="E193" i="10"/>
  <c r="B193" i="10"/>
  <c r="A193" i="10"/>
  <c r="G192" i="10"/>
  <c r="F192" i="10"/>
  <c r="Q192" i="10" s="1"/>
  <c r="E192" i="10"/>
  <c r="B192" i="10"/>
  <c r="A192" i="10"/>
  <c r="G191" i="10"/>
  <c r="F191" i="10"/>
  <c r="O191" i="10" s="1"/>
  <c r="E191" i="10"/>
  <c r="B191" i="10"/>
  <c r="A191" i="10"/>
  <c r="G190" i="10"/>
  <c r="F190" i="10"/>
  <c r="O190" i="10" s="1"/>
  <c r="E190" i="10"/>
  <c r="B190" i="10"/>
  <c r="A190" i="10"/>
  <c r="G189" i="10"/>
  <c r="F189" i="10"/>
  <c r="Q189" i="10" s="1"/>
  <c r="E189" i="10"/>
  <c r="B189" i="10"/>
  <c r="A189" i="10"/>
  <c r="G188" i="10"/>
  <c r="F188" i="10"/>
  <c r="P188" i="10" s="1"/>
  <c r="E188" i="10"/>
  <c r="B188" i="10"/>
  <c r="A188" i="10"/>
  <c r="G187" i="10"/>
  <c r="F187" i="10"/>
  <c r="E187" i="10"/>
  <c r="B187" i="10"/>
  <c r="A187" i="10"/>
  <c r="G186" i="10"/>
  <c r="F186" i="10"/>
  <c r="U186" i="10" s="1"/>
  <c r="E186" i="10"/>
  <c r="B186" i="10"/>
  <c r="A186" i="10"/>
  <c r="G185" i="10"/>
  <c r="F185" i="10"/>
  <c r="P185" i="10" s="1"/>
  <c r="E185" i="10"/>
  <c r="B185" i="10"/>
  <c r="A185" i="10"/>
  <c r="G184" i="10"/>
  <c r="F184" i="10"/>
  <c r="Q184" i="10" s="1"/>
  <c r="E184" i="10"/>
  <c r="B184" i="10"/>
  <c r="A184" i="10"/>
  <c r="G183" i="10"/>
  <c r="F183" i="10"/>
  <c r="U183" i="10" s="1"/>
  <c r="E183" i="10"/>
  <c r="B183" i="10"/>
  <c r="A183" i="10"/>
  <c r="G182" i="10"/>
  <c r="F182" i="10"/>
  <c r="E182" i="10"/>
  <c r="B182" i="10"/>
  <c r="A182" i="10"/>
  <c r="G181" i="10"/>
  <c r="F181" i="10"/>
  <c r="M181" i="10" s="1"/>
  <c r="E181" i="10"/>
  <c r="B181" i="10"/>
  <c r="A181" i="10"/>
  <c r="G180" i="10"/>
  <c r="F180" i="10"/>
  <c r="T180" i="10" s="1"/>
  <c r="E180" i="10"/>
  <c r="B180" i="10"/>
  <c r="A180" i="10"/>
  <c r="G179" i="10"/>
  <c r="F179" i="10"/>
  <c r="R179" i="10" s="1"/>
  <c r="E179" i="10"/>
  <c r="B179" i="10"/>
  <c r="A179" i="10"/>
  <c r="G178" i="10"/>
  <c r="F178" i="10"/>
  <c r="W178" i="10" s="1"/>
  <c r="E178" i="10"/>
  <c r="B178" i="10"/>
  <c r="A178" i="10"/>
  <c r="G177" i="10"/>
  <c r="F177" i="10"/>
  <c r="J177" i="10" s="1"/>
  <c r="E177" i="10"/>
  <c r="B177" i="10"/>
  <c r="A177" i="10"/>
  <c r="G176" i="10"/>
  <c r="F176" i="10"/>
  <c r="E176" i="10"/>
  <c r="B176" i="10"/>
  <c r="A176" i="10"/>
  <c r="G175" i="10"/>
  <c r="F175" i="10"/>
  <c r="P175" i="10" s="1"/>
  <c r="E175" i="10"/>
  <c r="B175" i="10"/>
  <c r="A175" i="10"/>
  <c r="G174" i="10"/>
  <c r="F174" i="10"/>
  <c r="Q174" i="10" s="1"/>
  <c r="E174" i="10"/>
  <c r="B174" i="10"/>
  <c r="A174" i="10"/>
  <c r="G173" i="10"/>
  <c r="F173" i="10"/>
  <c r="U173" i="10" s="1"/>
  <c r="E173" i="10"/>
  <c r="B173" i="10"/>
  <c r="A173" i="10"/>
  <c r="G172" i="10"/>
  <c r="F172" i="10"/>
  <c r="U172" i="10" s="1"/>
  <c r="E172" i="10"/>
  <c r="B172" i="10"/>
  <c r="A172" i="10"/>
  <c r="G171" i="10"/>
  <c r="F171" i="10"/>
  <c r="J171" i="10" s="1"/>
  <c r="E171" i="10"/>
  <c r="B171" i="10"/>
  <c r="A171" i="10"/>
  <c r="G170" i="10"/>
  <c r="U170" i="10" s="1"/>
  <c r="F170" i="10"/>
  <c r="W170" i="10" s="1"/>
  <c r="E170" i="10"/>
  <c r="B170" i="10"/>
  <c r="A170" i="10"/>
  <c r="G169" i="10"/>
  <c r="U169" i="10" s="1"/>
  <c r="F169" i="10"/>
  <c r="O169" i="10" s="1"/>
  <c r="E169" i="10"/>
  <c r="B169" i="10"/>
  <c r="A169" i="10"/>
  <c r="G168" i="10"/>
  <c r="U168" i="10" s="1"/>
  <c r="F168" i="10"/>
  <c r="W168" i="10" s="1"/>
  <c r="E168" i="10"/>
  <c r="B168" i="10"/>
  <c r="A168" i="10"/>
  <c r="G167" i="10"/>
  <c r="F167" i="10"/>
  <c r="T167" i="10" s="1"/>
  <c r="E167" i="10"/>
  <c r="B167" i="10"/>
  <c r="A167" i="10"/>
  <c r="G164" i="10"/>
  <c r="U164" i="10" s="1"/>
  <c r="F164" i="10"/>
  <c r="J164" i="10" s="1"/>
  <c r="E164" i="10"/>
  <c r="B164" i="10"/>
  <c r="A164" i="10"/>
  <c r="G163" i="10"/>
  <c r="P163" i="10" s="1"/>
  <c r="F163" i="10"/>
  <c r="O163" i="10" s="1"/>
  <c r="E163" i="10"/>
  <c r="B163" i="10"/>
  <c r="A163" i="10"/>
  <c r="G162" i="10"/>
  <c r="F162" i="10"/>
  <c r="H162" i="10" s="1"/>
  <c r="E162" i="10"/>
  <c r="B162" i="10"/>
  <c r="A162" i="10"/>
  <c r="G161" i="10"/>
  <c r="U161" i="10" s="1"/>
  <c r="F161" i="10"/>
  <c r="W161" i="10" s="1"/>
  <c r="E161" i="10"/>
  <c r="B161" i="10"/>
  <c r="A161" i="10"/>
  <c r="G160" i="10"/>
  <c r="P160" i="10" s="1"/>
  <c r="F160" i="10"/>
  <c r="J160" i="10" s="1"/>
  <c r="E160" i="10"/>
  <c r="B160" i="10"/>
  <c r="A160" i="10"/>
  <c r="G159" i="10"/>
  <c r="F159" i="10"/>
  <c r="L159" i="10" s="1"/>
  <c r="E159" i="10"/>
  <c r="B159" i="10"/>
  <c r="A159" i="10"/>
  <c r="G158" i="10"/>
  <c r="F158" i="10"/>
  <c r="Q158" i="10" s="1"/>
  <c r="E158" i="10"/>
  <c r="B158" i="10"/>
  <c r="A158" i="10"/>
  <c r="G157" i="10"/>
  <c r="P157" i="10" s="1"/>
  <c r="F157" i="10"/>
  <c r="Q157" i="10" s="1"/>
  <c r="E157" i="10"/>
  <c r="B157" i="10"/>
  <c r="A157" i="10"/>
  <c r="G156" i="10"/>
  <c r="P156" i="10" s="1"/>
  <c r="F156" i="10"/>
  <c r="T156" i="10" s="1"/>
  <c r="E156" i="10"/>
  <c r="B156" i="10"/>
  <c r="A156" i="10"/>
  <c r="G155" i="10"/>
  <c r="F155" i="10"/>
  <c r="M155" i="10" s="1"/>
  <c r="E155" i="10"/>
  <c r="B155" i="10"/>
  <c r="A155" i="10"/>
  <c r="G154" i="10"/>
  <c r="U154" i="10" s="1"/>
  <c r="F154" i="10"/>
  <c r="L154" i="10" s="1"/>
  <c r="E154" i="10"/>
  <c r="B154" i="10"/>
  <c r="A154" i="10"/>
  <c r="G153" i="10"/>
  <c r="U153" i="10" s="1"/>
  <c r="F153" i="10"/>
  <c r="E153" i="10"/>
  <c r="B153" i="10"/>
  <c r="A153" i="10"/>
  <c r="G152" i="10"/>
  <c r="P152" i="10" s="1"/>
  <c r="F152" i="10"/>
  <c r="E152" i="10"/>
  <c r="B152" i="10"/>
  <c r="A152" i="10"/>
  <c r="G151" i="10"/>
  <c r="F151" i="10"/>
  <c r="E151" i="10"/>
  <c r="B151" i="10"/>
  <c r="A151" i="10"/>
  <c r="G150" i="10"/>
  <c r="F150" i="10"/>
  <c r="L150" i="10" s="1"/>
  <c r="E150" i="10"/>
  <c r="B150" i="10"/>
  <c r="A150" i="10"/>
  <c r="G149" i="10"/>
  <c r="P149" i="10" s="1"/>
  <c r="F149" i="10"/>
  <c r="E149" i="10"/>
  <c r="B149" i="10"/>
  <c r="A149" i="10"/>
  <c r="G148" i="10"/>
  <c r="F148" i="10"/>
  <c r="E148" i="10"/>
  <c r="B148" i="10"/>
  <c r="A148" i="10"/>
  <c r="G147" i="10"/>
  <c r="F147" i="10"/>
  <c r="M147" i="10" s="1"/>
  <c r="E147" i="10"/>
  <c r="B147" i="10"/>
  <c r="A147" i="10"/>
  <c r="G146" i="10"/>
  <c r="U146" i="10" s="1"/>
  <c r="F146" i="10"/>
  <c r="W146" i="10" s="1"/>
  <c r="E146" i="10"/>
  <c r="B146" i="10"/>
  <c r="A146" i="10"/>
  <c r="G145" i="10"/>
  <c r="F145" i="10"/>
  <c r="M145" i="10" s="1"/>
  <c r="E145" i="10"/>
  <c r="B145" i="10"/>
  <c r="A145" i="10"/>
  <c r="G144" i="10"/>
  <c r="U144" i="10" s="1"/>
  <c r="F144" i="10"/>
  <c r="Q144" i="10" s="1"/>
  <c r="E144" i="10"/>
  <c r="B144" i="10"/>
  <c r="A144" i="10"/>
  <c r="G143" i="10"/>
  <c r="F143" i="10"/>
  <c r="R143" i="10" s="1"/>
  <c r="E143" i="10"/>
  <c r="B143" i="10"/>
  <c r="A143" i="10"/>
  <c r="G142" i="10"/>
  <c r="F142" i="10"/>
  <c r="E142" i="10"/>
  <c r="B142" i="10"/>
  <c r="A142" i="10"/>
  <c r="G141" i="10"/>
  <c r="P141" i="10" s="1"/>
  <c r="F141" i="10"/>
  <c r="T141" i="10" s="1"/>
  <c r="E141" i="10"/>
  <c r="B141" i="10"/>
  <c r="A141" i="10"/>
  <c r="G140" i="10"/>
  <c r="P140" i="10" s="1"/>
  <c r="F140" i="10"/>
  <c r="E140" i="10"/>
  <c r="B140" i="10"/>
  <c r="A140" i="10"/>
  <c r="G139" i="10"/>
  <c r="P139" i="10" s="1"/>
  <c r="F139" i="10"/>
  <c r="T139" i="10" s="1"/>
  <c r="E139" i="10"/>
  <c r="B139" i="10"/>
  <c r="A139" i="10"/>
  <c r="G138" i="10"/>
  <c r="U138" i="10" s="1"/>
  <c r="F138" i="10"/>
  <c r="R138" i="10" s="1"/>
  <c r="E138" i="10"/>
  <c r="B138" i="10"/>
  <c r="A138" i="10"/>
  <c r="G137" i="10"/>
  <c r="F137" i="10"/>
  <c r="T137" i="10" s="1"/>
  <c r="E137" i="10"/>
  <c r="B137" i="10"/>
  <c r="A137" i="10"/>
  <c r="G136" i="10"/>
  <c r="U136" i="10" s="1"/>
  <c r="F136" i="10"/>
  <c r="E136" i="10"/>
  <c r="B136" i="10"/>
  <c r="A136" i="10"/>
  <c r="G135" i="10"/>
  <c r="F135" i="10"/>
  <c r="L135" i="10" s="1"/>
  <c r="E135" i="10"/>
  <c r="B135" i="10"/>
  <c r="A135" i="10"/>
  <c r="G134" i="10"/>
  <c r="P134" i="10" s="1"/>
  <c r="F134" i="10"/>
  <c r="E134" i="10"/>
  <c r="B134" i="10"/>
  <c r="A134" i="10"/>
  <c r="G133" i="10"/>
  <c r="P133" i="10" s="1"/>
  <c r="F133" i="10"/>
  <c r="W133" i="10" s="1"/>
  <c r="E133" i="10"/>
  <c r="B133" i="10"/>
  <c r="A133" i="10"/>
  <c r="G132" i="10"/>
  <c r="U132" i="10" s="1"/>
  <c r="F132" i="10"/>
  <c r="R132" i="10" s="1"/>
  <c r="E132" i="10"/>
  <c r="B132" i="10"/>
  <c r="A132" i="10"/>
  <c r="G131" i="10"/>
  <c r="P131" i="10" s="1"/>
  <c r="F131" i="10"/>
  <c r="T131" i="10" s="1"/>
  <c r="E131" i="10"/>
  <c r="B131" i="10"/>
  <c r="A131" i="10"/>
  <c r="G130" i="10"/>
  <c r="F130" i="10"/>
  <c r="E130" i="10"/>
  <c r="B130" i="10"/>
  <c r="A130" i="10"/>
  <c r="G129" i="10"/>
  <c r="F129" i="10"/>
  <c r="I129" i="10" s="1"/>
  <c r="E129" i="10"/>
  <c r="B129" i="10"/>
  <c r="A129" i="10"/>
  <c r="G128" i="10"/>
  <c r="P128" i="10" s="1"/>
  <c r="F128" i="10"/>
  <c r="Q128" i="10" s="1"/>
  <c r="E128" i="10"/>
  <c r="B128" i="10"/>
  <c r="A128" i="10"/>
  <c r="G127" i="10"/>
  <c r="U127" i="10" s="1"/>
  <c r="F127" i="10"/>
  <c r="T127" i="10" s="1"/>
  <c r="E127" i="10"/>
  <c r="B127" i="10"/>
  <c r="A127" i="10"/>
  <c r="G126" i="10"/>
  <c r="P126" i="10" s="1"/>
  <c r="F126" i="10"/>
  <c r="E126" i="10"/>
  <c r="B126" i="10"/>
  <c r="A126" i="10"/>
  <c r="G125" i="10"/>
  <c r="F125" i="10"/>
  <c r="O125" i="10" s="1"/>
  <c r="E125" i="10"/>
  <c r="B125" i="10"/>
  <c r="A125" i="10"/>
  <c r="G124" i="10"/>
  <c r="P124" i="10" s="1"/>
  <c r="F124" i="10"/>
  <c r="T124" i="10" s="1"/>
  <c r="E124" i="10"/>
  <c r="B124" i="10"/>
  <c r="A124" i="10"/>
  <c r="G123" i="10"/>
  <c r="P123" i="10" s="1"/>
  <c r="F123" i="10"/>
  <c r="T123" i="10" s="1"/>
  <c r="E123" i="10"/>
  <c r="B123" i="10"/>
  <c r="A123" i="10"/>
  <c r="G122" i="10"/>
  <c r="U122" i="10" s="1"/>
  <c r="F122" i="10"/>
  <c r="W122" i="10" s="1"/>
  <c r="E122" i="10"/>
  <c r="B122" i="10"/>
  <c r="A122" i="10"/>
  <c r="G121" i="10"/>
  <c r="F121" i="10"/>
  <c r="R121" i="10" s="1"/>
  <c r="E121" i="10"/>
  <c r="B121" i="10"/>
  <c r="A121" i="10"/>
  <c r="G120" i="10"/>
  <c r="F120" i="10"/>
  <c r="T120" i="10" s="1"/>
  <c r="E120" i="10"/>
  <c r="B120" i="10"/>
  <c r="A120" i="10"/>
  <c r="G119" i="10"/>
  <c r="P119" i="10" s="1"/>
  <c r="F119" i="10"/>
  <c r="E119" i="10"/>
  <c r="B119" i="10"/>
  <c r="A119" i="10"/>
  <c r="G118" i="10"/>
  <c r="U118" i="10" s="1"/>
  <c r="F118" i="10"/>
  <c r="E118" i="10"/>
  <c r="B118" i="10"/>
  <c r="A118" i="10"/>
  <c r="G117" i="10"/>
  <c r="F117" i="10"/>
  <c r="O117" i="10" s="1"/>
  <c r="E117" i="10"/>
  <c r="B117" i="10"/>
  <c r="A117" i="10"/>
  <c r="G116" i="10"/>
  <c r="P116" i="10" s="1"/>
  <c r="F116" i="10"/>
  <c r="O116" i="10" s="1"/>
  <c r="E116" i="10"/>
  <c r="B116" i="10"/>
  <c r="A116" i="10"/>
  <c r="G115" i="10"/>
  <c r="F115" i="10"/>
  <c r="E115" i="10"/>
  <c r="B115" i="10"/>
  <c r="A115" i="10"/>
  <c r="G114" i="10"/>
  <c r="U114" i="10" s="1"/>
  <c r="F114" i="10"/>
  <c r="E114" i="10"/>
  <c r="B114" i="10"/>
  <c r="A114" i="10"/>
  <c r="G113" i="10"/>
  <c r="F113" i="10"/>
  <c r="T113" i="10" s="1"/>
  <c r="E113" i="10"/>
  <c r="B113" i="10"/>
  <c r="A113" i="10"/>
  <c r="G112" i="10"/>
  <c r="P112" i="10" s="1"/>
  <c r="F112" i="10"/>
  <c r="Q112" i="10" s="1"/>
  <c r="E112" i="10"/>
  <c r="B112" i="10"/>
  <c r="A112" i="10"/>
  <c r="G111" i="10"/>
  <c r="U111" i="10" s="1"/>
  <c r="F111" i="10"/>
  <c r="M111" i="10" s="1"/>
  <c r="E111" i="10"/>
  <c r="B111" i="10"/>
  <c r="A111" i="10"/>
  <c r="G110" i="10"/>
  <c r="P110" i="10" s="1"/>
  <c r="F110" i="10"/>
  <c r="L110" i="10" s="1"/>
  <c r="E110" i="10"/>
  <c r="B110" i="10"/>
  <c r="A110" i="10"/>
  <c r="G109" i="10"/>
  <c r="F109" i="10"/>
  <c r="R109" i="10" s="1"/>
  <c r="E109" i="10"/>
  <c r="B109" i="10"/>
  <c r="A109" i="10"/>
  <c r="G108" i="10"/>
  <c r="F108" i="10"/>
  <c r="I108" i="10" s="1"/>
  <c r="E108" i="10"/>
  <c r="B108" i="10"/>
  <c r="A108" i="10"/>
  <c r="G107" i="10"/>
  <c r="P107" i="10" s="1"/>
  <c r="F107" i="10"/>
  <c r="I107" i="10" s="1"/>
  <c r="E107" i="10"/>
  <c r="B107" i="10"/>
  <c r="A107" i="10"/>
  <c r="G106" i="10"/>
  <c r="P106" i="10" s="1"/>
  <c r="F106" i="10"/>
  <c r="J106" i="10" s="1"/>
  <c r="E106" i="10"/>
  <c r="B106" i="10"/>
  <c r="A106" i="10"/>
  <c r="G105" i="10"/>
  <c r="F105" i="10"/>
  <c r="O105" i="10" s="1"/>
  <c r="E105" i="10"/>
  <c r="B105" i="10"/>
  <c r="A105" i="10"/>
  <c r="G104" i="10"/>
  <c r="P104" i="10" s="1"/>
  <c r="F104" i="10"/>
  <c r="Q104" i="10" s="1"/>
  <c r="E104" i="10"/>
  <c r="B104" i="10"/>
  <c r="A104" i="10"/>
  <c r="G103" i="10"/>
  <c r="U103" i="10" s="1"/>
  <c r="F103" i="10"/>
  <c r="M103" i="10" s="1"/>
  <c r="E103" i="10"/>
  <c r="B103" i="10"/>
  <c r="A103" i="10"/>
  <c r="G102" i="10"/>
  <c r="P102" i="10" s="1"/>
  <c r="F102" i="10"/>
  <c r="L102" i="10" s="1"/>
  <c r="E102" i="10"/>
  <c r="B102" i="10"/>
  <c r="A102" i="10"/>
  <c r="G101" i="10"/>
  <c r="U101" i="10" s="1"/>
  <c r="F101" i="10"/>
  <c r="R101" i="10" s="1"/>
  <c r="E101" i="10"/>
  <c r="B101" i="10"/>
  <c r="A101" i="10"/>
  <c r="G100" i="10"/>
  <c r="U100" i="10" s="1"/>
  <c r="F100" i="10"/>
  <c r="I100" i="10" s="1"/>
  <c r="E100" i="10"/>
  <c r="B100" i="10"/>
  <c r="A100" i="10"/>
  <c r="G99" i="10"/>
  <c r="P99" i="10" s="1"/>
  <c r="F99" i="10"/>
  <c r="I99" i="10" s="1"/>
  <c r="E99" i="10"/>
  <c r="B99" i="10"/>
  <c r="A99" i="10"/>
  <c r="G98" i="10"/>
  <c r="P98" i="10" s="1"/>
  <c r="F98" i="10"/>
  <c r="E98" i="10"/>
  <c r="B98" i="10"/>
  <c r="A98" i="10"/>
  <c r="G97" i="10"/>
  <c r="F97" i="10"/>
  <c r="O97" i="10" s="1"/>
  <c r="E97" i="10"/>
  <c r="B97" i="10"/>
  <c r="A97" i="10"/>
  <c r="G96" i="10"/>
  <c r="P96" i="10" s="1"/>
  <c r="F96" i="10"/>
  <c r="W96" i="10" s="1"/>
  <c r="E96" i="10"/>
  <c r="B96" i="10"/>
  <c r="A96" i="10"/>
  <c r="G95" i="10"/>
  <c r="F95" i="10"/>
  <c r="M95" i="10" s="1"/>
  <c r="E95" i="10"/>
  <c r="B95" i="10"/>
  <c r="A95" i="10"/>
  <c r="G94" i="10"/>
  <c r="P94" i="10" s="1"/>
  <c r="F94" i="10"/>
  <c r="L94" i="10" s="1"/>
  <c r="E94" i="10"/>
  <c r="B94" i="10"/>
  <c r="A94" i="10"/>
  <c r="G93" i="10"/>
  <c r="U93" i="10" s="1"/>
  <c r="F93" i="10"/>
  <c r="R93" i="10" s="1"/>
  <c r="E93" i="10"/>
  <c r="B93" i="10"/>
  <c r="A93" i="10"/>
  <c r="G92" i="10"/>
  <c r="U92" i="10" s="1"/>
  <c r="F92" i="10"/>
  <c r="I92" i="10" s="1"/>
  <c r="E92" i="10"/>
  <c r="B92" i="10"/>
  <c r="A92" i="10"/>
  <c r="G91" i="10"/>
  <c r="P91" i="10" s="1"/>
  <c r="F91" i="10"/>
  <c r="I91" i="10" s="1"/>
  <c r="E91" i="10"/>
  <c r="B91" i="10"/>
  <c r="A91" i="10"/>
  <c r="G90" i="10"/>
  <c r="P90" i="10" s="1"/>
  <c r="F90" i="10"/>
  <c r="J90" i="10" s="1"/>
  <c r="E90" i="10"/>
  <c r="B90" i="10"/>
  <c r="A90" i="10"/>
  <c r="G89" i="10"/>
  <c r="F89" i="10"/>
  <c r="O89" i="10" s="1"/>
  <c r="E89" i="10"/>
  <c r="B89" i="10"/>
  <c r="A89" i="10"/>
  <c r="G88" i="10"/>
  <c r="P88" i="10" s="1"/>
  <c r="F88" i="10"/>
  <c r="Q88" i="10" s="1"/>
  <c r="E88" i="10"/>
  <c r="B88" i="10"/>
  <c r="A88" i="10"/>
  <c r="G87" i="10"/>
  <c r="U87" i="10" s="1"/>
  <c r="F87" i="10"/>
  <c r="M87" i="10" s="1"/>
  <c r="E87" i="10"/>
  <c r="B87" i="10"/>
  <c r="A87" i="10"/>
  <c r="G86" i="10"/>
  <c r="P86" i="10" s="1"/>
  <c r="F86" i="10"/>
  <c r="L86" i="10" s="1"/>
  <c r="E86" i="10"/>
  <c r="B86" i="10"/>
  <c r="A86" i="10"/>
  <c r="G85" i="10"/>
  <c r="U85" i="10" s="1"/>
  <c r="F85" i="10"/>
  <c r="R85" i="10" s="1"/>
  <c r="E85" i="10"/>
  <c r="B85" i="10"/>
  <c r="A85" i="10"/>
  <c r="G84" i="10"/>
  <c r="U84" i="10" s="1"/>
  <c r="F84" i="10"/>
  <c r="I84" i="10" s="1"/>
  <c r="E84" i="10"/>
  <c r="B84" i="10"/>
  <c r="A84" i="10"/>
  <c r="G83" i="10"/>
  <c r="P83" i="10" s="1"/>
  <c r="F83" i="10"/>
  <c r="I83" i="10" s="1"/>
  <c r="E83" i="10"/>
  <c r="B83" i="10"/>
  <c r="A83" i="10"/>
  <c r="G82" i="10"/>
  <c r="P82" i="10" s="1"/>
  <c r="F82" i="10"/>
  <c r="J82" i="10" s="1"/>
  <c r="E82" i="10"/>
  <c r="B82" i="10"/>
  <c r="A82" i="10"/>
  <c r="G81" i="10"/>
  <c r="F81" i="10"/>
  <c r="M81" i="10" s="1"/>
  <c r="E81" i="10"/>
  <c r="B81" i="10"/>
  <c r="A81" i="10"/>
  <c r="G80" i="10"/>
  <c r="U80" i="10" s="1"/>
  <c r="F80" i="10"/>
  <c r="M80" i="10" s="1"/>
  <c r="E80" i="10"/>
  <c r="B80" i="10"/>
  <c r="A80" i="10"/>
  <c r="G79" i="10"/>
  <c r="U79" i="10" s="1"/>
  <c r="F79" i="10"/>
  <c r="T79" i="10" s="1"/>
  <c r="E79" i="10"/>
  <c r="B79" i="10"/>
  <c r="A79" i="10"/>
  <c r="G78" i="10"/>
  <c r="P78" i="10" s="1"/>
  <c r="F78" i="10"/>
  <c r="T78" i="10" s="1"/>
  <c r="E78" i="10"/>
  <c r="B78" i="10"/>
  <c r="A78" i="10"/>
  <c r="G77" i="10"/>
  <c r="P77" i="10" s="1"/>
  <c r="F77" i="10"/>
  <c r="R77" i="10" s="1"/>
  <c r="E77" i="10"/>
  <c r="B77" i="10"/>
  <c r="A77" i="10"/>
  <c r="G76" i="10"/>
  <c r="F76" i="10"/>
  <c r="T76" i="10" s="1"/>
  <c r="E76" i="10"/>
  <c r="B76" i="10"/>
  <c r="A76" i="10"/>
  <c r="G75" i="10"/>
  <c r="P75" i="10" s="1"/>
  <c r="F75" i="10"/>
  <c r="O75" i="10" s="1"/>
  <c r="E75" i="10"/>
  <c r="B75" i="10"/>
  <c r="A75" i="10"/>
  <c r="G74" i="10"/>
  <c r="U74" i="10" s="1"/>
  <c r="F74" i="10"/>
  <c r="L74" i="10" s="1"/>
  <c r="E74" i="10"/>
  <c r="B74" i="10"/>
  <c r="A74" i="10"/>
  <c r="G73" i="10"/>
  <c r="F73" i="10"/>
  <c r="W73" i="10" s="1"/>
  <c r="E73" i="10"/>
  <c r="B73" i="10"/>
  <c r="A73" i="10"/>
  <c r="G72" i="10"/>
  <c r="U72" i="10" s="1"/>
  <c r="F72" i="10"/>
  <c r="H72" i="10" s="1"/>
  <c r="E72" i="10"/>
  <c r="B72" i="10"/>
  <c r="A72" i="10"/>
  <c r="G71" i="10"/>
  <c r="F71" i="10"/>
  <c r="T71" i="10" s="1"/>
  <c r="E71" i="10"/>
  <c r="B71" i="10"/>
  <c r="A71" i="10"/>
  <c r="G70" i="10"/>
  <c r="P70" i="10" s="1"/>
  <c r="F70" i="10"/>
  <c r="W70" i="10" s="1"/>
  <c r="E70" i="10"/>
  <c r="B70" i="10"/>
  <c r="A70" i="10"/>
  <c r="G69" i="10"/>
  <c r="P69" i="10" s="1"/>
  <c r="F69" i="10"/>
  <c r="Q69" i="10" s="1"/>
  <c r="E69" i="10"/>
  <c r="B69" i="10"/>
  <c r="A69" i="10"/>
  <c r="G68" i="10"/>
  <c r="F68" i="10"/>
  <c r="T68" i="10" s="1"/>
  <c r="E68" i="10"/>
  <c r="B68" i="10"/>
  <c r="A68" i="10"/>
  <c r="G67" i="10"/>
  <c r="P67" i="10" s="1"/>
  <c r="F67" i="10"/>
  <c r="L67" i="10" s="1"/>
  <c r="E67" i="10"/>
  <c r="B67" i="10"/>
  <c r="A67" i="10"/>
  <c r="G66" i="10"/>
  <c r="F66" i="10"/>
  <c r="W66" i="10" s="1"/>
  <c r="E66" i="10"/>
  <c r="B66" i="10"/>
  <c r="A66" i="10"/>
  <c r="G65" i="10"/>
  <c r="F65" i="10"/>
  <c r="W65" i="10" s="1"/>
  <c r="E65" i="10"/>
  <c r="B65" i="10"/>
  <c r="A65" i="10"/>
  <c r="G64" i="10"/>
  <c r="U64" i="10" s="1"/>
  <c r="F64" i="10"/>
  <c r="E64" i="10"/>
  <c r="B64" i="10"/>
  <c r="A64" i="10"/>
  <c r="G63" i="10"/>
  <c r="U63" i="10" s="1"/>
  <c r="F63" i="10"/>
  <c r="W63" i="10" s="1"/>
  <c r="E63" i="10"/>
  <c r="B63" i="10"/>
  <c r="A63" i="10"/>
  <c r="G62" i="10"/>
  <c r="P62" i="10" s="1"/>
  <c r="F62" i="10"/>
  <c r="O62" i="10" s="1"/>
  <c r="E62" i="10"/>
  <c r="B62" i="10"/>
  <c r="A62" i="10"/>
  <c r="G61" i="10"/>
  <c r="P61" i="10" s="1"/>
  <c r="F61" i="10"/>
  <c r="W61" i="10" s="1"/>
  <c r="E61" i="10"/>
  <c r="B61" i="10"/>
  <c r="A61" i="10"/>
  <c r="G60" i="10"/>
  <c r="U60" i="10" s="1"/>
  <c r="F60" i="10"/>
  <c r="T60" i="10" s="1"/>
  <c r="E60" i="10"/>
  <c r="B60" i="10"/>
  <c r="A60" i="10"/>
  <c r="G59" i="10"/>
  <c r="U59" i="10" s="1"/>
  <c r="F59" i="10"/>
  <c r="Q59" i="10" s="1"/>
  <c r="E59" i="10"/>
  <c r="B59" i="10"/>
  <c r="A59" i="10"/>
  <c r="G58" i="10"/>
  <c r="U58" i="10" s="1"/>
  <c r="F58" i="10"/>
  <c r="E58" i="10"/>
  <c r="B58" i="10"/>
  <c r="A58" i="10"/>
  <c r="G57" i="10"/>
  <c r="U57" i="10" s="1"/>
  <c r="F57" i="10"/>
  <c r="W57" i="10" s="1"/>
  <c r="E57" i="10"/>
  <c r="B57" i="10"/>
  <c r="A57" i="10"/>
  <c r="G56" i="10"/>
  <c r="U56" i="10" s="1"/>
  <c r="F56" i="10"/>
  <c r="R56" i="10" s="1"/>
  <c r="E56" i="10"/>
  <c r="B56" i="10"/>
  <c r="A56" i="10"/>
  <c r="G55" i="10"/>
  <c r="U55" i="10" s="1"/>
  <c r="F55" i="10"/>
  <c r="P55" i="10" s="1"/>
  <c r="E55" i="10"/>
  <c r="B55" i="10"/>
  <c r="A55" i="10"/>
  <c r="G54" i="10"/>
  <c r="U54" i="10" s="1"/>
  <c r="F54" i="10"/>
  <c r="T54" i="10" s="1"/>
  <c r="E54" i="10"/>
  <c r="B54" i="10"/>
  <c r="A54" i="10"/>
  <c r="G53" i="10"/>
  <c r="U53" i="10" s="1"/>
  <c r="F53" i="10"/>
  <c r="T53" i="10" s="1"/>
  <c r="E53" i="10"/>
  <c r="B53" i="10"/>
  <c r="A53" i="10"/>
  <c r="G52" i="10"/>
  <c r="U52" i="10" s="1"/>
  <c r="F52" i="10"/>
  <c r="E52" i="10"/>
  <c r="B52" i="10"/>
  <c r="A52" i="10"/>
  <c r="G51" i="10"/>
  <c r="U51" i="10" s="1"/>
  <c r="F51" i="10"/>
  <c r="Q51" i="10" s="1"/>
  <c r="E51" i="10"/>
  <c r="B51" i="10"/>
  <c r="A51" i="10"/>
  <c r="G50" i="10"/>
  <c r="U50" i="10" s="1"/>
  <c r="F50" i="10"/>
  <c r="W50" i="10" s="1"/>
  <c r="E50" i="10"/>
  <c r="B50" i="10"/>
  <c r="A50" i="10"/>
  <c r="G49" i="10"/>
  <c r="U49" i="10" s="1"/>
  <c r="F49" i="10"/>
  <c r="O49" i="10" s="1"/>
  <c r="E49" i="10"/>
  <c r="B49" i="10"/>
  <c r="A49" i="10"/>
  <c r="G48" i="10"/>
  <c r="U48" i="10" s="1"/>
  <c r="F48" i="10"/>
  <c r="Q48" i="10" s="1"/>
  <c r="E48" i="10"/>
  <c r="B48" i="10"/>
  <c r="A48" i="10"/>
  <c r="G47" i="10"/>
  <c r="U47" i="10" s="1"/>
  <c r="F47" i="10"/>
  <c r="T47" i="10" s="1"/>
  <c r="E47" i="10"/>
  <c r="B47" i="10"/>
  <c r="A47" i="10"/>
  <c r="G46" i="10"/>
  <c r="U46" i="10" s="1"/>
  <c r="F46" i="10"/>
  <c r="P46" i="10" s="1"/>
  <c r="E46" i="10"/>
  <c r="B46" i="10"/>
  <c r="A46" i="10"/>
  <c r="G45" i="10"/>
  <c r="U45" i="10" s="1"/>
  <c r="F45" i="10"/>
  <c r="W45" i="10" s="1"/>
  <c r="E45" i="10"/>
  <c r="B45" i="10"/>
  <c r="A45" i="10"/>
  <c r="G44" i="10"/>
  <c r="U44" i="10" s="1"/>
  <c r="F44" i="10"/>
  <c r="Q44" i="10" s="1"/>
  <c r="E44" i="10"/>
  <c r="B44" i="10"/>
  <c r="A44" i="10"/>
  <c r="G43" i="10"/>
  <c r="U43" i="10" s="1"/>
  <c r="F43" i="10"/>
  <c r="R43" i="10" s="1"/>
  <c r="E43" i="10"/>
  <c r="B43" i="10"/>
  <c r="A43" i="10"/>
  <c r="G42" i="10"/>
  <c r="U42" i="10" s="1"/>
  <c r="F42" i="10"/>
  <c r="J42" i="10" s="1"/>
  <c r="E42" i="10"/>
  <c r="B42" i="10"/>
  <c r="A42" i="10"/>
  <c r="G41" i="10"/>
  <c r="U41" i="10" s="1"/>
  <c r="F41" i="10"/>
  <c r="J41" i="10" s="1"/>
  <c r="E41" i="10"/>
  <c r="B41" i="10"/>
  <c r="A41" i="10"/>
  <c r="G40" i="10"/>
  <c r="U40" i="10" s="1"/>
  <c r="F40" i="10"/>
  <c r="M40" i="10" s="1"/>
  <c r="E40" i="10"/>
  <c r="B40" i="10"/>
  <c r="A40" i="10"/>
  <c r="G39" i="10"/>
  <c r="U39" i="10" s="1"/>
  <c r="F39" i="10"/>
  <c r="O39" i="10" s="1"/>
  <c r="E39" i="10"/>
  <c r="B39" i="10"/>
  <c r="A39" i="10"/>
  <c r="G38" i="10"/>
  <c r="U38" i="10" s="1"/>
  <c r="F38" i="10"/>
  <c r="R38" i="10" s="1"/>
  <c r="E38" i="10"/>
  <c r="B38" i="10"/>
  <c r="A38" i="10"/>
  <c r="G37" i="10"/>
  <c r="U37" i="10" s="1"/>
  <c r="F37" i="10"/>
  <c r="W37" i="10" s="1"/>
  <c r="E37" i="10"/>
  <c r="B37" i="10"/>
  <c r="A37" i="10"/>
  <c r="G36" i="10"/>
  <c r="U36" i="10" s="1"/>
  <c r="F36" i="10"/>
  <c r="Q36" i="10" s="1"/>
  <c r="E36" i="10"/>
  <c r="B36" i="10"/>
  <c r="A36" i="10"/>
  <c r="G35" i="10"/>
  <c r="U35" i="10" s="1"/>
  <c r="F35" i="10"/>
  <c r="R35" i="10" s="1"/>
  <c r="E35" i="10"/>
  <c r="B35" i="10"/>
  <c r="A35" i="10"/>
  <c r="G34" i="10"/>
  <c r="U34" i="10" s="1"/>
  <c r="F34" i="10"/>
  <c r="J34" i="10" s="1"/>
  <c r="E34" i="10"/>
  <c r="B34" i="10"/>
  <c r="A34" i="10"/>
  <c r="G33" i="10"/>
  <c r="U33" i="10" s="1"/>
  <c r="F33" i="10"/>
  <c r="Q33" i="10" s="1"/>
  <c r="E33" i="10"/>
  <c r="B33" i="10"/>
  <c r="A33" i="10"/>
  <c r="G32" i="10"/>
  <c r="U32" i="10" s="1"/>
  <c r="F32" i="10"/>
  <c r="R32" i="10" s="1"/>
  <c r="E32" i="10"/>
  <c r="B32" i="10"/>
  <c r="A32" i="10"/>
  <c r="G31" i="10"/>
  <c r="U31" i="10" s="1"/>
  <c r="F31" i="10"/>
  <c r="O31" i="10" s="1"/>
  <c r="E31" i="10"/>
  <c r="B31" i="10"/>
  <c r="A31" i="10"/>
  <c r="G30" i="10"/>
  <c r="U30" i="10" s="1"/>
  <c r="F30" i="10"/>
  <c r="P30" i="10" s="1"/>
  <c r="E30" i="10"/>
  <c r="B30" i="10"/>
  <c r="A30" i="10"/>
  <c r="G29" i="10"/>
  <c r="U29" i="10" s="1"/>
  <c r="F29" i="10"/>
  <c r="I29" i="10" s="1"/>
  <c r="E29" i="10"/>
  <c r="B29" i="10"/>
  <c r="A29" i="10"/>
  <c r="G28" i="10"/>
  <c r="U28" i="10" s="1"/>
  <c r="F28" i="10"/>
  <c r="Q28" i="10" s="1"/>
  <c r="E28" i="10"/>
  <c r="B28" i="10"/>
  <c r="A28" i="10"/>
  <c r="G27" i="10"/>
  <c r="U27" i="10" s="1"/>
  <c r="F27" i="10"/>
  <c r="R27" i="10" s="1"/>
  <c r="E27" i="10"/>
  <c r="B27" i="10"/>
  <c r="A27" i="10"/>
  <c r="G26" i="10"/>
  <c r="U26" i="10" s="1"/>
  <c r="F26" i="10"/>
  <c r="J26" i="10" s="1"/>
  <c r="E26" i="10"/>
  <c r="B26" i="10"/>
  <c r="A26" i="10"/>
  <c r="G25" i="10"/>
  <c r="U25" i="10" s="1"/>
  <c r="F25" i="10"/>
  <c r="J25" i="10" s="1"/>
  <c r="E25" i="10"/>
  <c r="B25" i="10"/>
  <c r="A25" i="10"/>
  <c r="G24" i="10"/>
  <c r="U24" i="10" s="1"/>
  <c r="F24" i="10"/>
  <c r="M24" i="10" s="1"/>
  <c r="E24" i="10"/>
  <c r="B24" i="10"/>
  <c r="A24" i="10"/>
  <c r="G23" i="10"/>
  <c r="U23" i="10" s="1"/>
  <c r="F23" i="10"/>
  <c r="O23" i="10" s="1"/>
  <c r="E23" i="10"/>
  <c r="B23" i="10"/>
  <c r="A23" i="10"/>
  <c r="G22" i="10"/>
  <c r="U22" i="10" s="1"/>
  <c r="F22" i="10"/>
  <c r="P22" i="10" s="1"/>
  <c r="E22" i="10"/>
  <c r="B22" i="10"/>
  <c r="A22" i="10"/>
  <c r="G21" i="10"/>
  <c r="U21" i="10" s="1"/>
  <c r="F21" i="10"/>
  <c r="W21" i="10" s="1"/>
  <c r="E21" i="10"/>
  <c r="B21" i="10"/>
  <c r="A21" i="10"/>
  <c r="G20" i="10"/>
  <c r="U20" i="10" s="1"/>
  <c r="F20" i="10"/>
  <c r="Q20" i="10" s="1"/>
  <c r="E20" i="10"/>
  <c r="B20" i="10"/>
  <c r="A20" i="10"/>
  <c r="G19" i="10"/>
  <c r="U19" i="10" s="1"/>
  <c r="F19" i="10"/>
  <c r="R19" i="10" s="1"/>
  <c r="E19" i="10"/>
  <c r="B19" i="10"/>
  <c r="A19" i="10"/>
  <c r="G18" i="10"/>
  <c r="U18" i="10" s="1"/>
  <c r="F18" i="10"/>
  <c r="J18" i="10" s="1"/>
  <c r="E18" i="10"/>
  <c r="B18" i="10"/>
  <c r="A18" i="10"/>
  <c r="G17" i="10"/>
  <c r="U17" i="10" s="1"/>
  <c r="F17" i="10"/>
  <c r="J17" i="10" s="1"/>
  <c r="E17" i="10"/>
  <c r="B17" i="10"/>
  <c r="A17" i="10"/>
  <c r="G16" i="10"/>
  <c r="U16" i="10" s="1"/>
  <c r="F16" i="10"/>
  <c r="M16" i="10" s="1"/>
  <c r="E16" i="10"/>
  <c r="B16" i="10"/>
  <c r="A16" i="10"/>
  <c r="G15" i="10"/>
  <c r="U15" i="10" s="1"/>
  <c r="F15" i="10"/>
  <c r="O15" i="10" s="1"/>
  <c r="E15" i="10"/>
  <c r="B15" i="10"/>
  <c r="A15" i="10"/>
  <c r="G14" i="10"/>
  <c r="U14" i="10" s="1"/>
  <c r="F14" i="10"/>
  <c r="P14" i="10" s="1"/>
  <c r="E14" i="10"/>
  <c r="B14" i="10"/>
  <c r="A14" i="10"/>
  <c r="G13" i="10"/>
  <c r="U13" i="10" s="1"/>
  <c r="F13" i="10"/>
  <c r="P13" i="10" s="1"/>
  <c r="E13" i="10"/>
  <c r="B13" i="10"/>
  <c r="A13" i="10"/>
  <c r="G12" i="10"/>
  <c r="U12" i="10" s="1"/>
  <c r="F12" i="10"/>
  <c r="P12" i="10" s="1"/>
  <c r="E12" i="10"/>
  <c r="B12" i="10"/>
  <c r="A12" i="10"/>
  <c r="G11" i="10"/>
  <c r="U11" i="10" s="1"/>
  <c r="F11" i="10"/>
  <c r="R11" i="10" s="1"/>
  <c r="E11" i="10"/>
  <c r="B11" i="10"/>
  <c r="A11" i="10"/>
  <c r="G10" i="10"/>
  <c r="U10" i="10" s="1"/>
  <c r="F10" i="10"/>
  <c r="J10" i="10" s="1"/>
  <c r="E10" i="10"/>
  <c r="B10" i="10"/>
  <c r="A10" i="10"/>
  <c r="G9" i="10"/>
  <c r="U9" i="10" s="1"/>
  <c r="F9" i="10"/>
  <c r="J9" i="10" s="1"/>
  <c r="E9" i="10"/>
  <c r="B9" i="10"/>
  <c r="A9" i="10"/>
  <c r="G8" i="10"/>
  <c r="U8" i="10" s="1"/>
  <c r="F8" i="10"/>
  <c r="M8" i="10" s="1"/>
  <c r="E8" i="10"/>
  <c r="B8" i="10"/>
  <c r="A8" i="10"/>
  <c r="G7" i="10"/>
  <c r="U7" i="10" s="1"/>
  <c r="F7" i="10"/>
  <c r="O7" i="10" s="1"/>
  <c r="E7" i="10"/>
  <c r="B7" i="10"/>
  <c r="A7" i="10"/>
  <c r="G6" i="10"/>
  <c r="U6" i="10" s="1"/>
  <c r="F6" i="10"/>
  <c r="P6" i="10" s="1"/>
  <c r="E6" i="10"/>
  <c r="B6" i="10"/>
  <c r="A6" i="10"/>
  <c r="G5" i="10"/>
  <c r="U5" i="10" s="1"/>
  <c r="F5" i="10"/>
  <c r="P5" i="10" s="1"/>
  <c r="E5" i="10"/>
  <c r="B5" i="10"/>
  <c r="A5" i="10"/>
  <c r="G4" i="10"/>
  <c r="U4" i="10" s="1"/>
  <c r="F4" i="10"/>
  <c r="R4" i="10" s="1"/>
  <c r="E4" i="10"/>
  <c r="B4" i="10"/>
  <c r="A4" i="10"/>
  <c r="G3" i="10"/>
  <c r="U3" i="10" s="1"/>
  <c r="F3" i="10"/>
  <c r="T3" i="10" s="1"/>
  <c r="E3" i="10"/>
  <c r="B3" i="10"/>
  <c r="A3" i="10"/>
  <c r="AC8" i="6"/>
  <c r="AB8" i="6"/>
  <c r="Z8" i="6"/>
  <c r="Y8" i="6"/>
  <c r="W8" i="6"/>
  <c r="V8" i="6"/>
  <c r="T8" i="6"/>
  <c r="R8" i="6"/>
  <c r="P8" i="6"/>
  <c r="L8" i="6"/>
  <c r="J8" i="6"/>
  <c r="H8" i="6"/>
  <c r="F8" i="6"/>
  <c r="D8" i="6"/>
  <c r="B8" i="6"/>
  <c r="AC7" i="6"/>
  <c r="AB7" i="6"/>
  <c r="Z7" i="6"/>
  <c r="Y7" i="6"/>
  <c r="W7" i="6"/>
  <c r="V7" i="6"/>
  <c r="T7" i="6"/>
  <c r="R7" i="6"/>
  <c r="P7" i="6"/>
  <c r="L7" i="6"/>
  <c r="J7" i="6"/>
  <c r="H7" i="6"/>
  <c r="F7" i="6"/>
  <c r="D7" i="6"/>
  <c r="B7" i="6"/>
  <c r="AC6" i="6"/>
  <c r="AB6" i="6"/>
  <c r="Z6" i="6"/>
  <c r="Y6" i="6"/>
  <c r="W6" i="6"/>
  <c r="V6" i="6"/>
  <c r="T6" i="6"/>
  <c r="R6" i="6"/>
  <c r="P6" i="6"/>
  <c r="L6" i="6"/>
  <c r="J6" i="6"/>
  <c r="H6" i="6"/>
  <c r="F6" i="6"/>
  <c r="D6" i="6"/>
  <c r="B6" i="6"/>
  <c r="AB9" i="9"/>
  <c r="AB8" i="9"/>
  <c r="AB7" i="9"/>
  <c r="AB6" i="9"/>
  <c r="AF9" i="9"/>
  <c r="AE9" i="9"/>
  <c r="AC9" i="9"/>
  <c r="Z9" i="9"/>
  <c r="Y9" i="9"/>
  <c r="F9" i="9"/>
  <c r="C9" i="9"/>
  <c r="C30" i="9" s="1"/>
  <c r="B9" i="9"/>
  <c r="B30" i="9" s="1"/>
  <c r="AF8" i="9"/>
  <c r="AE8" i="9"/>
  <c r="AC8" i="9"/>
  <c r="Z8" i="9"/>
  <c r="Y8" i="9"/>
  <c r="F8" i="9"/>
  <c r="C8" i="9"/>
  <c r="C29" i="9" s="1"/>
  <c r="B8" i="9"/>
  <c r="B29" i="9" s="1"/>
  <c r="AF7" i="9"/>
  <c r="AE7" i="9"/>
  <c r="AC7" i="9"/>
  <c r="Z7" i="9"/>
  <c r="Y7" i="9"/>
  <c r="F7" i="9"/>
  <c r="C7" i="9"/>
  <c r="C28" i="9" s="1"/>
  <c r="B7" i="9"/>
  <c r="B28" i="9" s="1"/>
  <c r="AF6" i="9"/>
  <c r="AE6" i="9"/>
  <c r="AC6" i="9"/>
  <c r="Z6" i="9"/>
  <c r="Y6" i="9"/>
  <c r="W6" i="9"/>
  <c r="U6" i="9"/>
  <c r="S6" i="9"/>
  <c r="O6" i="9"/>
  <c r="L6" i="9"/>
  <c r="J6" i="9"/>
  <c r="F6" i="9"/>
  <c r="C6" i="9"/>
  <c r="C27" i="9" s="1"/>
  <c r="B6" i="9"/>
  <c r="B27" i="9" s="1"/>
  <c r="R28" i="7"/>
  <c r="O28" i="7"/>
  <c r="I28" i="7"/>
  <c r="G28" i="7"/>
  <c r="E28" i="7"/>
  <c r="B28" i="7"/>
  <c r="C28" i="7" s="1"/>
  <c r="R27" i="7"/>
  <c r="O27" i="7"/>
  <c r="I27" i="7"/>
  <c r="G27" i="7"/>
  <c r="E27" i="7"/>
  <c r="B27" i="7"/>
  <c r="C27" i="7" s="1"/>
  <c r="R26" i="7"/>
  <c r="O26" i="7"/>
  <c r="I26" i="7"/>
  <c r="G26" i="7"/>
  <c r="E26" i="7"/>
  <c r="B26" i="7"/>
  <c r="C26" i="7" s="1"/>
  <c r="R25" i="7"/>
  <c r="O25" i="7"/>
  <c r="I25" i="7"/>
  <c r="G25" i="7"/>
  <c r="E25" i="7"/>
  <c r="B25" i="7"/>
  <c r="C25" i="7" s="1"/>
  <c r="R24" i="7"/>
  <c r="O24" i="7"/>
  <c r="I24" i="7"/>
  <c r="G24" i="7"/>
  <c r="E24" i="7"/>
  <c r="B24" i="7"/>
  <c r="C24" i="7" s="1"/>
  <c r="R23" i="7"/>
  <c r="O23" i="7"/>
  <c r="I23" i="7"/>
  <c r="G23" i="7"/>
  <c r="E23" i="7"/>
  <c r="B23" i="7"/>
  <c r="C23" i="7" s="1"/>
  <c r="R22" i="7"/>
  <c r="O22" i="7"/>
  <c r="I22" i="7"/>
  <c r="G22" i="7"/>
  <c r="E22" i="7"/>
  <c r="B22" i="7"/>
  <c r="C22" i="7" s="1"/>
  <c r="R21" i="7"/>
  <c r="O21" i="7"/>
  <c r="I21" i="7"/>
  <c r="G21" i="7"/>
  <c r="E21" i="7"/>
  <c r="B21" i="7"/>
  <c r="C21" i="7" s="1"/>
  <c r="E7" i="7"/>
  <c r="AJ7" i="7" s="1"/>
  <c r="B7" i="7"/>
  <c r="C7" i="7" s="1"/>
  <c r="E6" i="7"/>
  <c r="AI6" i="7" s="1"/>
  <c r="B6" i="7"/>
  <c r="C6" i="7" s="1"/>
  <c r="E5" i="7"/>
  <c r="AG5" i="7" s="1"/>
  <c r="B5" i="7"/>
  <c r="C5" i="7" s="1"/>
  <c r="AJ10" i="25"/>
  <c r="AI10" i="25"/>
  <c r="AG10" i="25"/>
  <c r="AF10" i="25"/>
  <c r="AD10" i="25"/>
  <c r="AC10" i="25"/>
  <c r="AA10" i="25"/>
  <c r="Y10" i="25"/>
  <c r="V10" i="25"/>
  <c r="Q10" i="25"/>
  <c r="N10" i="25"/>
  <c r="L10" i="25"/>
  <c r="J10" i="25"/>
  <c r="H10" i="25"/>
  <c r="D10" i="25"/>
  <c r="AJ9" i="25"/>
  <c r="AI9" i="25"/>
  <c r="AG9" i="25"/>
  <c r="AF9" i="25"/>
  <c r="AD9" i="25"/>
  <c r="AC9" i="25"/>
  <c r="AA9" i="25"/>
  <c r="Y9" i="25"/>
  <c r="V9" i="25"/>
  <c r="Q9" i="25"/>
  <c r="N9" i="25"/>
  <c r="L9" i="25"/>
  <c r="J9" i="25"/>
  <c r="H9" i="25"/>
  <c r="AJ7" i="25"/>
  <c r="AI7" i="25"/>
  <c r="AG7" i="25"/>
  <c r="AF7" i="25"/>
  <c r="AD7" i="25"/>
  <c r="AC7" i="25"/>
  <c r="AA7" i="25"/>
  <c r="Y7" i="25"/>
  <c r="V7" i="25"/>
  <c r="Q7" i="25"/>
  <c r="N7" i="25"/>
  <c r="L7" i="25"/>
  <c r="J7" i="25"/>
  <c r="H7" i="25"/>
  <c r="D7" i="25"/>
  <c r="AJ6" i="25"/>
  <c r="AI6" i="25"/>
  <c r="AG6" i="25"/>
  <c r="AF6" i="25"/>
  <c r="AD6" i="25"/>
  <c r="AC6" i="25"/>
  <c r="AA6" i="25"/>
  <c r="Y6" i="25"/>
  <c r="V6" i="25"/>
  <c r="Q6" i="25"/>
  <c r="N6" i="25"/>
  <c r="L6" i="25"/>
  <c r="J6" i="25"/>
  <c r="H6" i="25"/>
  <c r="D6" i="25"/>
  <c r="N2" i="2"/>
  <c r="J9" i="2"/>
  <c r="AI9" i="2"/>
  <c r="AI6" i="2"/>
  <c r="AG6" i="2"/>
  <c r="AC6" i="2"/>
  <c r="AE6" i="2"/>
  <c r="AE9" i="2"/>
  <c r="AC9" i="2"/>
  <c r="Y9" i="2"/>
  <c r="V9" i="2"/>
  <c r="S9" i="2"/>
  <c r="AA9" i="2"/>
  <c r="J10" i="2"/>
  <c r="AM9" i="2"/>
  <c r="AK9" i="2"/>
  <c r="AG9" i="2"/>
  <c r="Q9" i="2"/>
  <c r="N9" i="2"/>
  <c r="L9" i="2"/>
  <c r="H9" i="2"/>
  <c r="D9" i="2"/>
  <c r="AI7" i="2"/>
  <c r="AG22" i="26" s="1"/>
  <c r="AG7" i="2"/>
  <c r="AF22" i="26" s="1"/>
  <c r="AE7" i="2"/>
  <c r="AD22" i="26" s="1"/>
  <c r="AC7" i="2"/>
  <c r="AB22" i="26" s="1"/>
  <c r="AM6" i="2"/>
  <c r="AK6" i="2"/>
  <c r="Y6" i="2"/>
  <c r="V6" i="2"/>
  <c r="S6" i="2"/>
  <c r="J6" i="2"/>
  <c r="AA6" i="2"/>
  <c r="AM7" i="2"/>
  <c r="AJ22" i="26" s="1"/>
  <c r="AK7" i="2"/>
  <c r="AI22" i="26" s="1"/>
  <c r="AA7" i="2"/>
  <c r="N22" i="26" s="1"/>
  <c r="Y7" i="2"/>
  <c r="Z22" i="26" s="1"/>
  <c r="V7" i="2"/>
  <c r="X22" i="26" s="1"/>
  <c r="S7" i="2"/>
  <c r="V22" i="26" s="1"/>
  <c r="Q7" i="2"/>
  <c r="T22" i="26" s="1"/>
  <c r="N7" i="2"/>
  <c r="R22" i="26" s="1"/>
  <c r="L7" i="2"/>
  <c r="L22" i="26" s="1"/>
  <c r="J7" i="2"/>
  <c r="H7" i="2"/>
  <c r="D7" i="2"/>
  <c r="B7" i="2"/>
  <c r="B6" i="2"/>
  <c r="Q6" i="2"/>
  <c r="N6" i="2"/>
  <c r="L6" i="2"/>
  <c r="H6" i="2"/>
  <c r="D6" i="2"/>
  <c r="AC9" i="8" l="1"/>
  <c r="N9" i="8"/>
  <c r="AC8" i="8"/>
  <c r="N8" i="8"/>
  <c r="AC7" i="8"/>
  <c r="N7" i="8"/>
  <c r="AC6" i="8"/>
  <c r="N6" i="8"/>
  <c r="AA9" i="8"/>
  <c r="L9" i="8"/>
  <c r="AA8" i="8"/>
  <c r="L8" i="8"/>
  <c r="AA7" i="8"/>
  <c r="L7" i="8"/>
  <c r="AA6" i="8"/>
  <c r="L6" i="8"/>
  <c r="W9" i="8"/>
  <c r="W8" i="8"/>
  <c r="W7" i="8"/>
  <c r="W6" i="8"/>
  <c r="T5" i="8"/>
  <c r="V5" i="8"/>
  <c r="J5" i="8"/>
  <c r="AI9" i="7"/>
  <c r="AE9" i="7"/>
  <c r="AB9" i="7"/>
  <c r="P165" i="10"/>
  <c r="L166" i="10"/>
  <c r="Z9" i="7"/>
  <c r="R10" i="7"/>
  <c r="S10" i="7" s="1"/>
  <c r="P9" i="7"/>
  <c r="O166" i="10"/>
  <c r="L10" i="7"/>
  <c r="M10" i="7" s="1"/>
  <c r="R9" i="7"/>
  <c r="U9" i="7" s="1"/>
  <c r="O165" i="10"/>
  <c r="M165" i="10"/>
  <c r="Q165" i="10"/>
  <c r="L9" i="7"/>
  <c r="M9" i="7" s="1"/>
  <c r="AE10" i="7"/>
  <c r="I9" i="7"/>
  <c r="J9" i="7" s="1"/>
  <c r="P10" i="7"/>
  <c r="U166" i="10"/>
  <c r="I165" i="10"/>
  <c r="K165" i="10" s="1"/>
  <c r="AC10" i="7"/>
  <c r="N27" i="6"/>
  <c r="T165" i="10"/>
  <c r="H165" i="10"/>
  <c r="N24" i="6"/>
  <c r="AB10" i="7"/>
  <c r="R165" i="10"/>
  <c r="T166" i="10"/>
  <c r="J166" i="10"/>
  <c r="K166" i="10" s="1"/>
  <c r="R166" i="10"/>
  <c r="I166" i="10"/>
  <c r="Q166" i="10"/>
  <c r="H166" i="10"/>
  <c r="W165" i="10"/>
  <c r="L165" i="10"/>
  <c r="Z10" i="7"/>
  <c r="AJ9" i="7"/>
  <c r="W9" i="7"/>
  <c r="X9" i="7" s="1"/>
  <c r="AJ10" i="7"/>
  <c r="W10" i="7"/>
  <c r="X10" i="7" s="1"/>
  <c r="AG9" i="7"/>
  <c r="G9" i="7"/>
  <c r="AI10" i="7"/>
  <c r="I10" i="7"/>
  <c r="J10" i="7" s="1"/>
  <c r="AG10" i="7"/>
  <c r="AC9" i="7"/>
  <c r="N25" i="6"/>
  <c r="N20" i="6"/>
  <c r="N23" i="6"/>
  <c r="Z22" i="24"/>
  <c r="AB22" i="24"/>
  <c r="AD22" i="24"/>
  <c r="AE22" i="24"/>
  <c r="AJ8" i="7"/>
  <c r="AI8" i="7"/>
  <c r="R8" i="7"/>
  <c r="S8" i="7" s="1"/>
  <c r="AG8" i="7"/>
  <c r="O8" i="7"/>
  <c r="P8" i="7" s="1"/>
  <c r="AE8" i="7"/>
  <c r="AC8" i="7"/>
  <c r="L8" i="7"/>
  <c r="M8" i="7" s="1"/>
  <c r="AB8" i="7"/>
  <c r="Z8" i="7"/>
  <c r="I8" i="7"/>
  <c r="J8" i="7" s="1"/>
  <c r="N22" i="6"/>
  <c r="W8" i="7"/>
  <c r="X8" i="7" s="1"/>
  <c r="N21" i="6"/>
  <c r="X10" i="9"/>
  <c r="P6" i="9"/>
  <c r="P10" i="9"/>
  <c r="X8" i="9"/>
  <c r="N18" i="6"/>
  <c r="X6" i="9"/>
  <c r="N19" i="6"/>
  <c r="P12" i="26"/>
  <c r="Q30" i="9"/>
  <c r="P7" i="26"/>
  <c r="P8" i="26"/>
  <c r="P9" i="26"/>
  <c r="N12" i="6"/>
  <c r="P8" i="9"/>
  <c r="Q33" i="9"/>
  <c r="Q7" i="9"/>
  <c r="Q32" i="9"/>
  <c r="Q9" i="9"/>
  <c r="X7" i="9"/>
  <c r="Q10" i="9"/>
  <c r="P12" i="9"/>
  <c r="Q31" i="9"/>
  <c r="Q29" i="9"/>
  <c r="X11" i="9"/>
  <c r="D33" i="9"/>
  <c r="Q28" i="9"/>
  <c r="N17" i="6"/>
  <c r="C33" i="9"/>
  <c r="P9" i="9"/>
  <c r="C32" i="9"/>
  <c r="N15" i="6"/>
  <c r="C31" i="9"/>
  <c r="X9" i="9"/>
  <c r="N14" i="6"/>
  <c r="X12" i="9"/>
  <c r="P7" i="9"/>
  <c r="P11" i="9"/>
  <c r="Q8" i="9"/>
  <c r="Q12" i="9"/>
  <c r="Q11" i="9"/>
  <c r="Q27" i="9"/>
  <c r="N11" i="6"/>
  <c r="N16" i="6"/>
  <c r="Q21" i="9"/>
  <c r="Q20" i="9"/>
  <c r="N13" i="6"/>
  <c r="I27" i="10"/>
  <c r="N10" i="6"/>
  <c r="J300" i="10"/>
  <c r="O65" i="10"/>
  <c r="J272" i="10"/>
  <c r="U272" i="10"/>
  <c r="I193" i="10"/>
  <c r="I255" i="10"/>
  <c r="L193" i="10"/>
  <c r="W193" i="10"/>
  <c r="P18" i="26"/>
  <c r="H116" i="10"/>
  <c r="I282" i="10"/>
  <c r="L285" i="10"/>
  <c r="R307" i="10"/>
  <c r="N9" i="6"/>
  <c r="M66" i="10"/>
  <c r="I112" i="10"/>
  <c r="T27" i="10"/>
  <c r="Q65" i="10"/>
  <c r="R66" i="10"/>
  <c r="J193" i="10"/>
  <c r="J255" i="10"/>
  <c r="H258" i="10"/>
  <c r="I272" i="10"/>
  <c r="T290" i="10"/>
  <c r="T254" i="10"/>
  <c r="P19" i="26"/>
  <c r="P17" i="26"/>
  <c r="T104" i="10"/>
  <c r="U193" i="10"/>
  <c r="L263" i="10"/>
  <c r="R272" i="10"/>
  <c r="H309" i="10"/>
  <c r="T312" i="10"/>
  <c r="P100" i="10"/>
  <c r="P144" i="10"/>
  <c r="H188" i="10"/>
  <c r="J11" i="10"/>
  <c r="H66" i="10"/>
  <c r="L217" i="10"/>
  <c r="O236" i="10"/>
  <c r="L66" i="10"/>
  <c r="H193" i="10"/>
  <c r="P236" i="10"/>
  <c r="H22" i="10"/>
  <c r="L26" i="10"/>
  <c r="J27" i="10"/>
  <c r="L28" i="10"/>
  <c r="H96" i="10"/>
  <c r="J139" i="10"/>
  <c r="U254" i="10"/>
  <c r="Q280" i="10"/>
  <c r="W310" i="10"/>
  <c r="H13" i="10"/>
  <c r="J22" i="10"/>
  <c r="L25" i="10"/>
  <c r="M27" i="10"/>
  <c r="M28" i="10"/>
  <c r="P79" i="10"/>
  <c r="M158" i="10"/>
  <c r="J194" i="10"/>
  <c r="H230" i="10"/>
  <c r="I292" i="10"/>
  <c r="P11" i="26"/>
  <c r="O25" i="10"/>
  <c r="O138" i="10"/>
  <c r="O183" i="10"/>
  <c r="L194" i="10"/>
  <c r="I230" i="10"/>
  <c r="I263" i="10"/>
  <c r="O292" i="10"/>
  <c r="P14" i="26"/>
  <c r="P10" i="26"/>
  <c r="J230" i="10"/>
  <c r="P15" i="26"/>
  <c r="O271" i="10"/>
  <c r="M278" i="10"/>
  <c r="W312" i="10"/>
  <c r="H20" i="10"/>
  <c r="J51" i="10"/>
  <c r="O100" i="10"/>
  <c r="O109" i="10"/>
  <c r="H112" i="10"/>
  <c r="W278" i="10"/>
  <c r="R290" i="10"/>
  <c r="R5" i="7"/>
  <c r="S5" i="7" s="1"/>
  <c r="L5" i="10"/>
  <c r="R6" i="10"/>
  <c r="T49" i="10"/>
  <c r="L122" i="10"/>
  <c r="H133" i="10"/>
  <c r="O146" i="10"/>
  <c r="J185" i="10"/>
  <c r="I212" i="10"/>
  <c r="R261" i="10"/>
  <c r="O277" i="10"/>
  <c r="T285" i="10"/>
  <c r="O302" i="10"/>
  <c r="W5" i="7"/>
  <c r="X5" i="7" s="1"/>
  <c r="R5" i="10"/>
  <c r="T48" i="10"/>
  <c r="U94" i="10"/>
  <c r="U98" i="10"/>
  <c r="M125" i="10"/>
  <c r="L132" i="10"/>
  <c r="L133" i="10"/>
  <c r="H175" i="10"/>
  <c r="M208" i="10"/>
  <c r="T211" i="10"/>
  <c r="M212" i="10"/>
  <c r="J232" i="10"/>
  <c r="M305" i="10"/>
  <c r="Z5" i="7"/>
  <c r="J97" i="10"/>
  <c r="H105" i="10"/>
  <c r="R125" i="10"/>
  <c r="U128" i="10"/>
  <c r="J131" i="10"/>
  <c r="O133" i="10"/>
  <c r="I139" i="10"/>
  <c r="O162" i="10"/>
  <c r="R174" i="10"/>
  <c r="J175" i="10"/>
  <c r="I196" i="10"/>
  <c r="U211" i="10"/>
  <c r="O215" i="10"/>
  <c r="Q292" i="10"/>
  <c r="U305" i="10"/>
  <c r="I312" i="10"/>
  <c r="L97" i="10"/>
  <c r="P101" i="10"/>
  <c r="M104" i="10"/>
  <c r="I105" i="10"/>
  <c r="O111" i="10"/>
  <c r="L131" i="10"/>
  <c r="W174" i="10"/>
  <c r="R175" i="10"/>
  <c r="W190" i="10"/>
  <c r="O196" i="10"/>
  <c r="I254" i="10"/>
  <c r="H255" i="10"/>
  <c r="L287" i="10"/>
  <c r="L312" i="10"/>
  <c r="M313" i="10"/>
  <c r="W287" i="10"/>
  <c r="I13" i="10"/>
  <c r="I19" i="10"/>
  <c r="J20" i="10"/>
  <c r="L50" i="10"/>
  <c r="I123" i="10"/>
  <c r="M217" i="10"/>
  <c r="O230" i="10"/>
  <c r="I258" i="10"/>
  <c r="Q282" i="10"/>
  <c r="J285" i="10"/>
  <c r="I310" i="10"/>
  <c r="G5" i="7"/>
  <c r="Z7" i="7"/>
  <c r="Q6" i="10"/>
  <c r="T13" i="10"/>
  <c r="M19" i="10"/>
  <c r="M20" i="10"/>
  <c r="Q49" i="10"/>
  <c r="M50" i="10"/>
  <c r="H69" i="10"/>
  <c r="U86" i="10"/>
  <c r="J89" i="10"/>
  <c r="J122" i="10"/>
  <c r="I185" i="10"/>
  <c r="H213" i="10"/>
  <c r="O220" i="10"/>
  <c r="L261" i="10"/>
  <c r="O296" i="10"/>
  <c r="M302" i="10"/>
  <c r="M108" i="10"/>
  <c r="H117" i="10"/>
  <c r="W143" i="10"/>
  <c r="J147" i="10"/>
  <c r="I158" i="10"/>
  <c r="I167" i="10"/>
  <c r="I178" i="10"/>
  <c r="O181" i="10"/>
  <c r="O212" i="10"/>
  <c r="T216" i="10"/>
  <c r="L220" i="10"/>
  <c r="O261" i="10"/>
  <c r="R271" i="10"/>
  <c r="O278" i="10"/>
  <c r="J279" i="10"/>
  <c r="R284" i="10"/>
  <c r="U292" i="10"/>
  <c r="H302" i="10"/>
  <c r="R309" i="10"/>
  <c r="O19" i="10"/>
  <c r="L20" i="10"/>
  <c r="Q25" i="10"/>
  <c r="R53" i="10"/>
  <c r="P64" i="10"/>
  <c r="I77" i="10"/>
  <c r="Q90" i="10"/>
  <c r="M117" i="10"/>
  <c r="J120" i="10"/>
  <c r="H121" i="10"/>
  <c r="O131" i="10"/>
  <c r="L147" i="10"/>
  <c r="J150" i="10"/>
  <c r="P153" i="10"/>
  <c r="J157" i="10"/>
  <c r="L158" i="10"/>
  <c r="R167" i="10"/>
  <c r="P170" i="10"/>
  <c r="J173" i="10"/>
  <c r="H184" i="10"/>
  <c r="H197" i="10"/>
  <c r="Q212" i="10"/>
  <c r="M220" i="10"/>
  <c r="W255" i="10"/>
  <c r="Q261" i="10"/>
  <c r="H262" i="10"/>
  <c r="U278" i="10"/>
  <c r="L279" i="10"/>
  <c r="H283" i="10"/>
  <c r="W292" i="10"/>
  <c r="H301" i="10"/>
  <c r="I302" i="10"/>
  <c r="T314" i="10"/>
  <c r="R283" i="10"/>
  <c r="L11" i="10"/>
  <c r="T20" i="10"/>
  <c r="L69" i="10"/>
  <c r="M73" i="10"/>
  <c r="M89" i="10"/>
  <c r="I96" i="10"/>
  <c r="R120" i="10"/>
  <c r="T121" i="10"/>
  <c r="U126" i="10"/>
  <c r="U156" i="10"/>
  <c r="O158" i="10"/>
  <c r="U184" i="10"/>
  <c r="W261" i="10"/>
  <c r="R262" i="10"/>
  <c r="W77" i="10"/>
  <c r="L157" i="10"/>
  <c r="M184" i="10"/>
  <c r="M262" i="10"/>
  <c r="J30" i="10"/>
  <c r="H41" i="10"/>
  <c r="O69" i="10"/>
  <c r="O73" i="10"/>
  <c r="O92" i="10"/>
  <c r="M97" i="10"/>
  <c r="U102" i="10"/>
  <c r="P111" i="10"/>
  <c r="L112" i="10"/>
  <c r="W121" i="10"/>
  <c r="Q122" i="10"/>
  <c r="J123" i="10"/>
  <c r="M124" i="10"/>
  <c r="Q125" i="10"/>
  <c r="L129" i="10"/>
  <c r="P138" i="10"/>
  <c r="I145" i="10"/>
  <c r="J155" i="10"/>
  <c r="P161" i="10"/>
  <c r="W184" i="10"/>
  <c r="J191" i="10"/>
  <c r="I192" i="10"/>
  <c r="O208" i="10"/>
  <c r="I228" i="10"/>
  <c r="I229" i="10"/>
  <c r="Q231" i="10"/>
  <c r="L238" i="10"/>
  <c r="H239" i="10"/>
  <c r="W240" i="10"/>
  <c r="H243" i="10"/>
  <c r="I249" i="10"/>
  <c r="Q257" i="10"/>
  <c r="R258" i="10"/>
  <c r="U262" i="10"/>
  <c r="Q274" i="10"/>
  <c r="O287" i="10"/>
  <c r="J292" i="10"/>
  <c r="J297" i="10"/>
  <c r="I298" i="10"/>
  <c r="Q299" i="10"/>
  <c r="T302" i="10"/>
  <c r="L121" i="10"/>
  <c r="R41" i="10"/>
  <c r="H44" i="10"/>
  <c r="U69" i="10"/>
  <c r="M100" i="10"/>
  <c r="O101" i="10"/>
  <c r="U106" i="10"/>
  <c r="U110" i="10"/>
  <c r="O137" i="10"/>
  <c r="W155" i="10"/>
  <c r="T161" i="10"/>
  <c r="P191" i="10"/>
  <c r="J192" i="10"/>
  <c r="T208" i="10"/>
  <c r="I211" i="10"/>
  <c r="H212" i="10"/>
  <c r="L228" i="10"/>
  <c r="O229" i="10"/>
  <c r="O238" i="10"/>
  <c r="J239" i="10"/>
  <c r="P243" i="10"/>
  <c r="H261" i="10"/>
  <c r="Q268" i="10"/>
  <c r="H271" i="10"/>
  <c r="T274" i="10"/>
  <c r="J277" i="10"/>
  <c r="I278" i="10"/>
  <c r="Q287" i="10"/>
  <c r="M292" i="10"/>
  <c r="M297" i="10"/>
  <c r="R298" i="10"/>
  <c r="R299" i="10"/>
  <c r="U302" i="10"/>
  <c r="R306" i="10"/>
  <c r="O120" i="10"/>
  <c r="R301" i="10"/>
  <c r="J5" i="10"/>
  <c r="U123" i="10"/>
  <c r="U191" i="10"/>
  <c r="O228" i="10"/>
  <c r="T238" i="10"/>
  <c r="Q239" i="10"/>
  <c r="I261" i="10"/>
  <c r="J271" i="10"/>
  <c r="M277" i="10"/>
  <c r="J278" i="10"/>
  <c r="U297" i="10"/>
  <c r="T298" i="10"/>
  <c r="T306" i="10"/>
  <c r="U95" i="10"/>
  <c r="P95" i="10"/>
  <c r="T119" i="10"/>
  <c r="O119" i="10"/>
  <c r="J119" i="10"/>
  <c r="I119" i="10"/>
  <c r="U135" i="10"/>
  <c r="P135" i="10"/>
  <c r="R225" i="10"/>
  <c r="Q225" i="10"/>
  <c r="M225" i="10"/>
  <c r="L225" i="10"/>
  <c r="J225" i="10"/>
  <c r="T288" i="10"/>
  <c r="U288" i="10"/>
  <c r="M288" i="10"/>
  <c r="J288" i="10"/>
  <c r="AJ5" i="7"/>
  <c r="Q75" i="10"/>
  <c r="W88" i="10"/>
  <c r="U130" i="10"/>
  <c r="P130" i="10"/>
  <c r="T142" i="10"/>
  <c r="Q142" i="10"/>
  <c r="M142" i="10"/>
  <c r="J142" i="10"/>
  <c r="H142" i="10"/>
  <c r="U269" i="10"/>
  <c r="Q269" i="10"/>
  <c r="P269" i="10"/>
  <c r="M269" i="10"/>
  <c r="J269" i="10"/>
  <c r="P308" i="10"/>
  <c r="O308" i="10"/>
  <c r="M308" i="10"/>
  <c r="L308" i="10"/>
  <c r="J308" i="10"/>
  <c r="W308" i="10"/>
  <c r="I308" i="10"/>
  <c r="U308" i="10"/>
  <c r="Q308" i="10"/>
  <c r="M3" i="10"/>
  <c r="T6" i="10"/>
  <c r="Q9" i="10"/>
  <c r="W10" i="10"/>
  <c r="O11" i="10"/>
  <c r="R12" i="10"/>
  <c r="L13" i="10"/>
  <c r="T19" i="10"/>
  <c r="Q22" i="10"/>
  <c r="O28" i="10"/>
  <c r="M33" i="10"/>
  <c r="L34" i="10"/>
  <c r="I35" i="10"/>
  <c r="O41" i="10"/>
  <c r="L42" i="10"/>
  <c r="I43" i="10"/>
  <c r="H46" i="10"/>
  <c r="P50" i="10"/>
  <c r="J62" i="10"/>
  <c r="R65" i="10"/>
  <c r="Q73" i="10"/>
  <c r="H80" i="10"/>
  <c r="H82" i="10"/>
  <c r="J87" i="10"/>
  <c r="H88" i="10"/>
  <c r="Q89" i="10"/>
  <c r="U90" i="10"/>
  <c r="J95" i="10"/>
  <c r="Q234" i="10"/>
  <c r="T234" i="10"/>
  <c r="P234" i="10"/>
  <c r="O234" i="10"/>
  <c r="M234" i="10"/>
  <c r="P281" i="10"/>
  <c r="R281" i="10"/>
  <c r="H281" i="10"/>
  <c r="T308" i="10"/>
  <c r="O3" i="10"/>
  <c r="W9" i="10"/>
  <c r="T11" i="10"/>
  <c r="Q13" i="10"/>
  <c r="J14" i="10"/>
  <c r="W19" i="10"/>
  <c r="O32" i="10"/>
  <c r="O33" i="10"/>
  <c r="J35" i="10"/>
  <c r="H36" i="10"/>
  <c r="H40" i="10"/>
  <c r="Q41" i="10"/>
  <c r="J43" i="10"/>
  <c r="J46" i="10"/>
  <c r="L54" i="10"/>
  <c r="I55" i="10"/>
  <c r="H57" i="10"/>
  <c r="L62" i="10"/>
  <c r="R73" i="10"/>
  <c r="I79" i="10"/>
  <c r="J80" i="10"/>
  <c r="Q82" i="10"/>
  <c r="O87" i="10"/>
  <c r="I88" i="10"/>
  <c r="W89" i="10"/>
  <c r="O95" i="10"/>
  <c r="T134" i="10"/>
  <c r="J134" i="10"/>
  <c r="W176" i="10"/>
  <c r="Q176" i="10"/>
  <c r="P176" i="10"/>
  <c r="L176" i="10"/>
  <c r="W182" i="10"/>
  <c r="O182" i="10"/>
  <c r="U187" i="10"/>
  <c r="T187" i="10"/>
  <c r="P294" i="10"/>
  <c r="M294" i="10"/>
  <c r="L294" i="10"/>
  <c r="W294" i="10"/>
  <c r="J294" i="10"/>
  <c r="U294" i="10"/>
  <c r="I294" i="10"/>
  <c r="T294" i="10"/>
  <c r="H294" i="10"/>
  <c r="R294" i="10"/>
  <c r="O294" i="10"/>
  <c r="R13" i="10"/>
  <c r="R14" i="10"/>
  <c r="W34" i="10"/>
  <c r="L35" i="10"/>
  <c r="M36" i="10"/>
  <c r="W42" i="10"/>
  <c r="L43" i="10"/>
  <c r="Q46" i="10"/>
  <c r="R54" i="10"/>
  <c r="J55" i="10"/>
  <c r="I57" i="10"/>
  <c r="M62" i="10"/>
  <c r="O80" i="10"/>
  <c r="P87" i="10"/>
  <c r="L88" i="10"/>
  <c r="U109" i="10"/>
  <c r="P109" i="10"/>
  <c r="W118" i="10"/>
  <c r="Q118" i="10"/>
  <c r="P204" i="10"/>
  <c r="R204" i="10"/>
  <c r="Q204" i="10"/>
  <c r="O204" i="10"/>
  <c r="M204" i="10"/>
  <c r="H204" i="10"/>
  <c r="J224" i="10"/>
  <c r="W224" i="10"/>
  <c r="R224" i="10"/>
  <c r="H224" i="10"/>
  <c r="W248" i="10"/>
  <c r="U248" i="10"/>
  <c r="T248" i="10"/>
  <c r="L248" i="10"/>
  <c r="I248" i="10"/>
  <c r="R251" i="10"/>
  <c r="Q251" i="10"/>
  <c r="O251" i="10"/>
  <c r="H251" i="10"/>
  <c r="H24" i="10"/>
  <c r="T35" i="10"/>
  <c r="O36" i="10"/>
  <c r="O43" i="10"/>
  <c r="M44" i="10"/>
  <c r="R46" i="10"/>
  <c r="L55" i="10"/>
  <c r="M57" i="10"/>
  <c r="Q62" i="10"/>
  <c r="P80" i="10"/>
  <c r="O85" i="10"/>
  <c r="M88" i="10"/>
  <c r="M92" i="10"/>
  <c r="O93" i="10"/>
  <c r="U276" i="10"/>
  <c r="Q276" i="10"/>
  <c r="R24" i="10"/>
  <c r="R36" i="10"/>
  <c r="T43" i="10"/>
  <c r="O44" i="10"/>
  <c r="M49" i="10"/>
  <c r="T55" i="10"/>
  <c r="O57" i="10"/>
  <c r="T62" i="10"/>
  <c r="M69" i="10"/>
  <c r="H73" i="10"/>
  <c r="L75" i="10"/>
  <c r="I76" i="10"/>
  <c r="M77" i="10"/>
  <c r="M84" i="10"/>
  <c r="O88" i="10"/>
  <c r="H89" i="10"/>
  <c r="U108" i="10"/>
  <c r="P108" i="10"/>
  <c r="L140" i="10"/>
  <c r="T140" i="10"/>
  <c r="J140" i="10"/>
  <c r="I140" i="10"/>
  <c r="R289" i="10"/>
  <c r="Q289" i="10"/>
  <c r="O289" i="10"/>
  <c r="M289" i="10"/>
  <c r="L289" i="10"/>
  <c r="I289" i="10"/>
  <c r="T289" i="10"/>
  <c r="J19" i="10"/>
  <c r="W25" i="10"/>
  <c r="W26" i="10"/>
  <c r="L27" i="10"/>
  <c r="H28" i="10"/>
  <c r="H30" i="10"/>
  <c r="R44" i="10"/>
  <c r="P49" i="10"/>
  <c r="H50" i="10"/>
  <c r="W55" i="10"/>
  <c r="R57" i="10"/>
  <c r="H65" i="10"/>
  <c r="I73" i="10"/>
  <c r="O77" i="10"/>
  <c r="O84" i="10"/>
  <c r="T88" i="10"/>
  <c r="I89" i="10"/>
  <c r="P92" i="10"/>
  <c r="Q96" i="10"/>
  <c r="M96" i="10"/>
  <c r="L96" i="10"/>
  <c r="T96" i="10"/>
  <c r="J98" i="10"/>
  <c r="Q98" i="10"/>
  <c r="O113" i="10"/>
  <c r="M113" i="10"/>
  <c r="L113" i="10"/>
  <c r="J113" i="10"/>
  <c r="I113" i="10"/>
  <c r="H113" i="10"/>
  <c r="W113" i="10"/>
  <c r="Q113" i="10"/>
  <c r="U304" i="10"/>
  <c r="W304" i="10"/>
  <c r="Q304" i="10"/>
  <c r="O304" i="10"/>
  <c r="L304" i="10"/>
  <c r="I97" i="10"/>
  <c r="P103" i="10"/>
  <c r="L104" i="10"/>
  <c r="W105" i="10"/>
  <c r="J111" i="10"/>
  <c r="L138" i="10"/>
  <c r="T150" i="10"/>
  <c r="P154" i="10"/>
  <c r="O155" i="10"/>
  <c r="I157" i="10"/>
  <c r="W159" i="10"/>
  <c r="U160" i="10"/>
  <c r="O161" i="10"/>
  <c r="U163" i="10"/>
  <c r="W167" i="10"/>
  <c r="T170" i="10"/>
  <c r="M171" i="10"/>
  <c r="W172" i="10"/>
  <c r="P173" i="10"/>
  <c r="U174" i="10"/>
  <c r="I175" i="10"/>
  <c r="T184" i="10"/>
  <c r="H185" i="10"/>
  <c r="H192" i="10"/>
  <c r="I194" i="10"/>
  <c r="H196" i="10"/>
  <c r="I216" i="10"/>
  <c r="J217" i="10"/>
  <c r="I220" i="10"/>
  <c r="W230" i="10"/>
  <c r="Q232" i="10"/>
  <c r="J238" i="10"/>
  <c r="U246" i="10"/>
  <c r="R249" i="10"/>
  <c r="O254" i="10"/>
  <c r="T257" i="10"/>
  <c r="H263" i="10"/>
  <c r="W264" i="10"/>
  <c r="M272" i="10"/>
  <c r="T278" i="10"/>
  <c r="H279" i="10"/>
  <c r="O280" i="10"/>
  <c r="H284" i="10"/>
  <c r="I285" i="10"/>
  <c r="Q290" i="10"/>
  <c r="H291" i="10"/>
  <c r="L292" i="10"/>
  <c r="L296" i="10"/>
  <c r="I300" i="10"/>
  <c r="W300" i="10"/>
  <c r="L302" i="10"/>
  <c r="H310" i="10"/>
  <c r="U310" i="10"/>
  <c r="Q312" i="10"/>
  <c r="J313" i="10"/>
  <c r="I314" i="10"/>
  <c r="R280" i="10"/>
  <c r="Q296" i="10"/>
  <c r="L300" i="10"/>
  <c r="J310" i="10"/>
  <c r="U313" i="10"/>
  <c r="W104" i="10"/>
  <c r="J105" i="10"/>
  <c r="O108" i="10"/>
  <c r="M112" i="10"/>
  <c r="Q117" i="10"/>
  <c r="P118" i="10"/>
  <c r="M129" i="10"/>
  <c r="Q131" i="10"/>
  <c r="Q133" i="10"/>
  <c r="Q135" i="10"/>
  <c r="P136" i="10"/>
  <c r="O145" i="10"/>
  <c r="R146" i="10"/>
  <c r="O147" i="10"/>
  <c r="U152" i="10"/>
  <c r="M157" i="10"/>
  <c r="T175" i="10"/>
  <c r="P181" i="10"/>
  <c r="P183" i="10"/>
  <c r="I184" i="10"/>
  <c r="L185" i="10"/>
  <c r="I188" i="10"/>
  <c r="L192" i="10"/>
  <c r="Q194" i="10"/>
  <c r="Q196" i="10"/>
  <c r="Q217" i="10"/>
  <c r="W254" i="10"/>
  <c r="O263" i="10"/>
  <c r="M279" i="10"/>
  <c r="T280" i="10"/>
  <c r="O285" i="10"/>
  <c r="W296" i="10"/>
  <c r="M300" i="10"/>
  <c r="Q302" i="10"/>
  <c r="L310" i="10"/>
  <c r="Q97" i="10"/>
  <c r="L105" i="10"/>
  <c r="T112" i="10"/>
  <c r="R117" i="10"/>
  <c r="O129" i="10"/>
  <c r="R133" i="10"/>
  <c r="R135" i="10"/>
  <c r="O139" i="10"/>
  <c r="L141" i="10"/>
  <c r="T145" i="10"/>
  <c r="Q147" i="10"/>
  <c r="O157" i="10"/>
  <c r="J169" i="10"/>
  <c r="I170" i="10"/>
  <c r="U175" i="10"/>
  <c r="Q181" i="10"/>
  <c r="J184" i="10"/>
  <c r="M185" i="10"/>
  <c r="L186" i="10"/>
  <c r="O188" i="10"/>
  <c r="O192" i="10"/>
  <c r="T194" i="10"/>
  <c r="J203" i="10"/>
  <c r="R217" i="10"/>
  <c r="Q220" i="10"/>
  <c r="L230" i="10"/>
  <c r="O235" i="10"/>
  <c r="W238" i="10"/>
  <c r="L239" i="10"/>
  <c r="H241" i="10"/>
  <c r="R243" i="10"/>
  <c r="H246" i="10"/>
  <c r="M255" i="10"/>
  <c r="H256" i="10"/>
  <c r="R263" i="10"/>
  <c r="H264" i="10"/>
  <c r="I270" i="10"/>
  <c r="M271" i="10"/>
  <c r="H275" i="10"/>
  <c r="U277" i="10"/>
  <c r="L278" i="10"/>
  <c r="R279" i="10"/>
  <c r="H280" i="10"/>
  <c r="U280" i="10"/>
  <c r="Q285" i="10"/>
  <c r="T292" i="10"/>
  <c r="H293" i="10"/>
  <c r="O300" i="10"/>
  <c r="R302" i="10"/>
  <c r="J305" i="10"/>
  <c r="I306" i="10"/>
  <c r="Q307" i="10"/>
  <c r="O310" i="10"/>
  <c r="T97" i="10"/>
  <c r="M105" i="10"/>
  <c r="W112" i="10"/>
  <c r="W117" i="10"/>
  <c r="P127" i="10"/>
  <c r="W135" i="10"/>
  <c r="Q139" i="10"/>
  <c r="L143" i="10"/>
  <c r="I150" i="10"/>
  <c r="T157" i="10"/>
  <c r="P169" i="10"/>
  <c r="M170" i="10"/>
  <c r="W175" i="10"/>
  <c r="W181" i="10"/>
  <c r="L184" i="10"/>
  <c r="Q185" i="10"/>
  <c r="T186" i="10"/>
  <c r="T188" i="10"/>
  <c r="T192" i="10"/>
  <c r="U194" i="10"/>
  <c r="I202" i="10"/>
  <c r="H208" i="10"/>
  <c r="W217" i="10"/>
  <c r="T220" i="10"/>
  <c r="J223" i="10"/>
  <c r="M230" i="10"/>
  <c r="H232" i="10"/>
  <c r="M239" i="10"/>
  <c r="H240" i="10"/>
  <c r="R241" i="10"/>
  <c r="J246" i="10"/>
  <c r="H249" i="10"/>
  <c r="H254" i="10"/>
  <c r="T255" i="10"/>
  <c r="J256" i="10"/>
  <c r="I257" i="10"/>
  <c r="T263" i="10"/>
  <c r="I264" i="10"/>
  <c r="R275" i="10"/>
  <c r="U279" i="10"/>
  <c r="I280" i="10"/>
  <c r="W280" i="10"/>
  <c r="R285" i="10"/>
  <c r="R293" i="10"/>
  <c r="Q300" i="10"/>
  <c r="Q310" i="10"/>
  <c r="W97" i="10"/>
  <c r="J103" i="10"/>
  <c r="H104" i="10"/>
  <c r="Q105" i="10"/>
  <c r="Q106" i="10"/>
  <c r="U140" i="10"/>
  <c r="U157" i="10"/>
  <c r="O160" i="10"/>
  <c r="I161" i="10"/>
  <c r="J167" i="10"/>
  <c r="L168" i="10"/>
  <c r="O170" i="10"/>
  <c r="H171" i="10"/>
  <c r="O172" i="10"/>
  <c r="I173" i="10"/>
  <c r="H174" i="10"/>
  <c r="U185" i="10"/>
  <c r="U192" i="10"/>
  <c r="U202" i="10"/>
  <c r="J208" i="10"/>
  <c r="T241" i="10"/>
  <c r="M246" i="10"/>
  <c r="R256" i="10"/>
  <c r="U263" i="10"/>
  <c r="L264" i="10"/>
  <c r="W279" i="10"/>
  <c r="J280" i="10"/>
  <c r="T300" i="10"/>
  <c r="R310" i="10"/>
  <c r="H97" i="10"/>
  <c r="O103" i="10"/>
  <c r="I104" i="10"/>
  <c r="T105" i="10"/>
  <c r="U119" i="10"/>
  <c r="U149" i="10"/>
  <c r="H157" i="10"/>
  <c r="W157" i="10"/>
  <c r="Q159" i="10"/>
  <c r="M161" i="10"/>
  <c r="L171" i="10"/>
  <c r="O184" i="10"/>
  <c r="W192" i="10"/>
  <c r="L208" i="10"/>
  <c r="R212" i="10"/>
  <c r="H217" i="10"/>
  <c r="H220" i="10"/>
  <c r="T230" i="10"/>
  <c r="P232" i="10"/>
  <c r="I238" i="10"/>
  <c r="O246" i="10"/>
  <c r="J249" i="10"/>
  <c r="L254" i="10"/>
  <c r="R257" i="10"/>
  <c r="T261" i="10"/>
  <c r="J262" i="10"/>
  <c r="T264" i="10"/>
  <c r="U271" i="10"/>
  <c r="L272" i="10"/>
  <c r="Q278" i="10"/>
  <c r="L280" i="10"/>
  <c r="H285" i="10"/>
  <c r="W285" i="10"/>
  <c r="H290" i="10"/>
  <c r="U300" i="10"/>
  <c r="J302" i="10"/>
  <c r="W302" i="10"/>
  <c r="T310" i="10"/>
  <c r="O312" i="10"/>
  <c r="H315" i="10"/>
  <c r="Q3" i="10"/>
  <c r="I4" i="10"/>
  <c r="M5" i="10"/>
  <c r="T12" i="10"/>
  <c r="I21" i="10"/>
  <c r="P29" i="10"/>
  <c r="L29" i="10"/>
  <c r="J29" i="10"/>
  <c r="H29" i="10"/>
  <c r="W29" i="10"/>
  <c r="H37" i="10"/>
  <c r="H45" i="10"/>
  <c r="J60" i="10"/>
  <c r="I61" i="10"/>
  <c r="O64" i="10"/>
  <c r="R64" i="10"/>
  <c r="J64" i="10"/>
  <c r="H64" i="10"/>
  <c r="U66" i="10"/>
  <c r="P66" i="10"/>
  <c r="T67" i="10"/>
  <c r="Q67" i="10"/>
  <c r="O67" i="10"/>
  <c r="J67" i="10"/>
  <c r="U68" i="10"/>
  <c r="P68" i="10"/>
  <c r="I70" i="10"/>
  <c r="P72" i="10"/>
  <c r="J78" i="10"/>
  <c r="O81" i="10"/>
  <c r="T81" i="10"/>
  <c r="Q81" i="10"/>
  <c r="I81" i="10"/>
  <c r="H81" i="10"/>
  <c r="P85" i="10"/>
  <c r="R99" i="10"/>
  <c r="I128" i="10"/>
  <c r="O130" i="10"/>
  <c r="L130" i="10"/>
  <c r="Q149" i="10"/>
  <c r="L149" i="10"/>
  <c r="T149" i="10"/>
  <c r="R149" i="10"/>
  <c r="J149" i="10"/>
  <c r="I149" i="10"/>
  <c r="Q152" i="10"/>
  <c r="O152" i="10"/>
  <c r="J152" i="10"/>
  <c r="M266" i="10"/>
  <c r="R266" i="10"/>
  <c r="I266" i="10"/>
  <c r="T266" i="10"/>
  <c r="Q266" i="10"/>
  <c r="H266" i="10"/>
  <c r="M295" i="10"/>
  <c r="W295" i="10"/>
  <c r="L295" i="10"/>
  <c r="U295" i="10"/>
  <c r="J295" i="10"/>
  <c r="T295" i="10"/>
  <c r="I295" i="10"/>
  <c r="R295" i="10"/>
  <c r="H295" i="10"/>
  <c r="Q295" i="10"/>
  <c r="O295" i="10"/>
  <c r="P295" i="10"/>
  <c r="J4" i="10"/>
  <c r="Q5" i="10"/>
  <c r="H12" i="10"/>
  <c r="H16" i="10"/>
  <c r="L17" i="10"/>
  <c r="R21" i="10"/>
  <c r="M37" i="10"/>
  <c r="J38" i="10"/>
  <c r="M45" i="10"/>
  <c r="I56" i="10"/>
  <c r="J59" i="10"/>
  <c r="J61" i="10"/>
  <c r="M70" i="10"/>
  <c r="U71" i="10"/>
  <c r="P71" i="10"/>
  <c r="P74" i="10"/>
  <c r="Q78" i="10"/>
  <c r="R83" i="10"/>
  <c r="P84" i="10"/>
  <c r="U104" i="10"/>
  <c r="Q116" i="10"/>
  <c r="T116" i="10"/>
  <c r="R116" i="10"/>
  <c r="M116" i="10"/>
  <c r="I116" i="10"/>
  <c r="Q124" i="10"/>
  <c r="R124" i="10"/>
  <c r="O124" i="10"/>
  <c r="I124" i="10"/>
  <c r="H124" i="10"/>
  <c r="J128" i="10"/>
  <c r="U129" i="10"/>
  <c r="P129" i="10"/>
  <c r="O134" i="10"/>
  <c r="M134" i="10"/>
  <c r="R134" i="10"/>
  <c r="Q134" i="10"/>
  <c r="I134" i="10"/>
  <c r="H134" i="10"/>
  <c r="O150" i="10"/>
  <c r="Q150" i="10"/>
  <c r="H150" i="10"/>
  <c r="R150" i="10"/>
  <c r="M150" i="10"/>
  <c r="Q180" i="10"/>
  <c r="P180" i="10"/>
  <c r="O180" i="10"/>
  <c r="M180" i="10"/>
  <c r="I180" i="10"/>
  <c r="H180" i="10"/>
  <c r="W3" i="10"/>
  <c r="L4" i="10"/>
  <c r="I12" i="10"/>
  <c r="O16" i="10"/>
  <c r="M17" i="10"/>
  <c r="T21" i="10"/>
  <c r="T37" i="10"/>
  <c r="Q38" i="10"/>
  <c r="R45" i="10"/>
  <c r="Q53" i="10"/>
  <c r="M53" i="10"/>
  <c r="L53" i="10"/>
  <c r="W53" i="10"/>
  <c r="I53" i="10"/>
  <c r="H53" i="10"/>
  <c r="P56" i="10"/>
  <c r="W58" i="10"/>
  <c r="P58" i="10"/>
  <c r="L61" i="10"/>
  <c r="Q70" i="10"/>
  <c r="R78" i="10"/>
  <c r="L128" i="10"/>
  <c r="M141" i="10"/>
  <c r="O141" i="10"/>
  <c r="W141" i="10"/>
  <c r="H141" i="10"/>
  <c r="R141" i="10"/>
  <c r="Q141" i="10"/>
  <c r="H149" i="10"/>
  <c r="W151" i="10"/>
  <c r="H151" i="10"/>
  <c r="Q151" i="10"/>
  <c r="L151" i="10"/>
  <c r="R210" i="10"/>
  <c r="U210" i="10"/>
  <c r="T210" i="10"/>
  <c r="Q210" i="10"/>
  <c r="L210" i="10"/>
  <c r="W210" i="10"/>
  <c r="J210" i="10"/>
  <c r="I210" i="10"/>
  <c r="W6" i="7"/>
  <c r="X6" i="7" s="1"/>
  <c r="M4" i="10"/>
  <c r="T5" i="10"/>
  <c r="H6" i="10"/>
  <c r="H8" i="10"/>
  <c r="L9" i="10"/>
  <c r="W11" i="10"/>
  <c r="J12" i="10"/>
  <c r="H14" i="10"/>
  <c r="R16" i="10"/>
  <c r="O17" i="10"/>
  <c r="L18" i="10"/>
  <c r="Q29" i="10"/>
  <c r="T45" i="10"/>
  <c r="P54" i="10"/>
  <c r="Q54" i="10"/>
  <c r="M54" i="10"/>
  <c r="J54" i="10"/>
  <c r="W54" i="10"/>
  <c r="I54" i="10"/>
  <c r="R61" i="10"/>
  <c r="W67" i="10"/>
  <c r="R70" i="10"/>
  <c r="W81" i="10"/>
  <c r="U82" i="10"/>
  <c r="U88" i="10"/>
  <c r="P93" i="10"/>
  <c r="O149" i="10"/>
  <c r="P247" i="10"/>
  <c r="W247" i="10"/>
  <c r="J247" i="10"/>
  <c r="T247" i="10"/>
  <c r="H247" i="10"/>
  <c r="M247" i="10"/>
  <c r="U247" i="10"/>
  <c r="Q247" i="10"/>
  <c r="O247" i="10"/>
  <c r="L247" i="10"/>
  <c r="I247" i="10"/>
  <c r="R247" i="10"/>
  <c r="P38" i="10"/>
  <c r="H38" i="10"/>
  <c r="O56" i="10"/>
  <c r="J56" i="10"/>
  <c r="H56" i="10"/>
  <c r="Z6" i="7"/>
  <c r="J3" i="10"/>
  <c r="T4" i="10"/>
  <c r="H5" i="10"/>
  <c r="I6" i="10"/>
  <c r="O8" i="10"/>
  <c r="M9" i="10"/>
  <c r="M12" i="10"/>
  <c r="Q17" i="10"/>
  <c r="R29" i="10"/>
  <c r="J33" i="10"/>
  <c r="L33" i="10"/>
  <c r="W33" i="10"/>
  <c r="T52" i="10"/>
  <c r="O52" i="10"/>
  <c r="J53" i="10"/>
  <c r="Q63" i="10"/>
  <c r="Q77" i="10"/>
  <c r="L77" i="10"/>
  <c r="J77" i="10"/>
  <c r="H77" i="10"/>
  <c r="T77" i="10"/>
  <c r="R91" i="10"/>
  <c r="R107" i="10"/>
  <c r="Q120" i="10"/>
  <c r="M120" i="10"/>
  <c r="L120" i="10"/>
  <c r="W120" i="10"/>
  <c r="I120" i="10"/>
  <c r="H120" i="10"/>
  <c r="I141" i="10"/>
  <c r="U148" i="10"/>
  <c r="P148" i="10"/>
  <c r="R151" i="10"/>
  <c r="J154" i="10"/>
  <c r="H154" i="10"/>
  <c r="W154" i="10"/>
  <c r="R154" i="10"/>
  <c r="O154" i="10"/>
  <c r="M154" i="10"/>
  <c r="J156" i="10"/>
  <c r="I156" i="10"/>
  <c r="T163" i="10"/>
  <c r="Q163" i="10"/>
  <c r="L163" i="10"/>
  <c r="J163" i="10"/>
  <c r="W163" i="10"/>
  <c r="M163" i="10"/>
  <c r="P245" i="10"/>
  <c r="O245" i="10"/>
  <c r="L245" i="10"/>
  <c r="W245" i="10"/>
  <c r="M245" i="10"/>
  <c r="T59" i="10"/>
  <c r="W59" i="10"/>
  <c r="O59" i="10"/>
  <c r="L59" i="10"/>
  <c r="L3" i="10"/>
  <c r="I5" i="10"/>
  <c r="W5" i="10"/>
  <c r="J6" i="10"/>
  <c r="R8" i="10"/>
  <c r="O9" i="10"/>
  <c r="L10" i="10"/>
  <c r="I11" i="10"/>
  <c r="O12" i="10"/>
  <c r="W13" i="10"/>
  <c r="Q14" i="10"/>
  <c r="W17" i="10"/>
  <c r="W18" i="10"/>
  <c r="T29" i="10"/>
  <c r="M32" i="10"/>
  <c r="H32" i="10"/>
  <c r="O53" i="10"/>
  <c r="H54" i="10"/>
  <c r="M72" i="10"/>
  <c r="R72" i="10"/>
  <c r="O72" i="10"/>
  <c r="J72" i="10"/>
  <c r="T75" i="10"/>
  <c r="J75" i="10"/>
  <c r="W75" i="10"/>
  <c r="R76" i="10"/>
  <c r="M76" i="10"/>
  <c r="U96" i="10"/>
  <c r="U112" i="10"/>
  <c r="U115" i="10"/>
  <c r="P115" i="10"/>
  <c r="P120" i="10"/>
  <c r="U120" i="10"/>
  <c r="O121" i="10"/>
  <c r="Q121" i="10"/>
  <c r="M121" i="10"/>
  <c r="J121" i="10"/>
  <c r="I121" i="10"/>
  <c r="J141" i="10"/>
  <c r="P146" i="10"/>
  <c r="W149" i="10"/>
  <c r="U159" i="10"/>
  <c r="P159" i="10"/>
  <c r="J162" i="10"/>
  <c r="R162" i="10"/>
  <c r="W162" i="10"/>
  <c r="M162" i="10"/>
  <c r="L162" i="10"/>
  <c r="T209" i="10"/>
  <c r="Q209" i="10"/>
  <c r="L209" i="10"/>
  <c r="J209" i="10"/>
  <c r="H209" i="10"/>
  <c r="W209" i="10"/>
  <c r="U209" i="10"/>
  <c r="R209" i="10"/>
  <c r="M209" i="10"/>
  <c r="W4" i="10"/>
  <c r="Q12" i="10"/>
  <c r="P21" i="10"/>
  <c r="Q21" i="10"/>
  <c r="L21" i="10"/>
  <c r="H21" i="10"/>
  <c r="P37" i="10"/>
  <c r="R37" i="10"/>
  <c r="Q37" i="10"/>
  <c r="L37" i="10"/>
  <c r="I37" i="10"/>
  <c r="P45" i="10"/>
  <c r="Q45" i="10"/>
  <c r="O45" i="10"/>
  <c r="L45" i="10"/>
  <c r="I45" i="10"/>
  <c r="P60" i="10"/>
  <c r="M60" i="10"/>
  <c r="I60" i="10"/>
  <c r="Q61" i="10"/>
  <c r="H61" i="10"/>
  <c r="T61" i="10"/>
  <c r="O61" i="10"/>
  <c r="M61" i="10"/>
  <c r="O70" i="10"/>
  <c r="L70" i="10"/>
  <c r="J70" i="10"/>
  <c r="H70" i="10"/>
  <c r="T70" i="10"/>
  <c r="U76" i="10"/>
  <c r="P76" i="10"/>
  <c r="O78" i="10"/>
  <c r="M78" i="10"/>
  <c r="L78" i="10"/>
  <c r="I78" i="10"/>
  <c r="W78" i="10"/>
  <c r="H78" i="10"/>
  <c r="W128" i="10"/>
  <c r="T128" i="10"/>
  <c r="H128" i="10"/>
  <c r="R128" i="10"/>
  <c r="O128" i="10"/>
  <c r="M128" i="10"/>
  <c r="T153" i="10"/>
  <c r="O153" i="10"/>
  <c r="U162" i="10"/>
  <c r="P162" i="10"/>
  <c r="L19" i="10"/>
  <c r="O20" i="10"/>
  <c r="R22" i="10"/>
  <c r="R28" i="10"/>
  <c r="Q30" i="10"/>
  <c r="T36" i="10"/>
  <c r="W41" i="10"/>
  <c r="T44" i="10"/>
  <c r="T65" i="10"/>
  <c r="R69" i="10"/>
  <c r="T73" i="10"/>
  <c r="U75" i="10"/>
  <c r="Q84" i="10"/>
  <c r="J88" i="10"/>
  <c r="L89" i="10"/>
  <c r="Q92" i="10"/>
  <c r="J96" i="10"/>
  <c r="Q100" i="10"/>
  <c r="J104" i="10"/>
  <c r="Q108" i="10"/>
  <c r="J112" i="10"/>
  <c r="W125" i="10"/>
  <c r="T129" i="10"/>
  <c r="M131" i="10"/>
  <c r="M133" i="10"/>
  <c r="J133" i="10"/>
  <c r="T133" i="10"/>
  <c r="J138" i="10"/>
  <c r="H138" i="10"/>
  <c r="W138" i="10"/>
  <c r="L139" i="10"/>
  <c r="O142" i="10"/>
  <c r="R142" i="10"/>
  <c r="T155" i="10"/>
  <c r="Q155" i="10"/>
  <c r="T158" i="10"/>
  <c r="H158" i="10"/>
  <c r="R158" i="10"/>
  <c r="W158" i="10"/>
  <c r="T164" i="10"/>
  <c r="I164" i="10"/>
  <c r="U177" i="10"/>
  <c r="P177" i="10"/>
  <c r="W198" i="10"/>
  <c r="Q198" i="10"/>
  <c r="P198" i="10"/>
  <c r="L198" i="10"/>
  <c r="R218" i="10"/>
  <c r="Q218" i="10"/>
  <c r="L218" i="10"/>
  <c r="J218" i="10"/>
  <c r="I218" i="10"/>
  <c r="O265" i="10"/>
  <c r="T265" i="10"/>
  <c r="I265" i="10"/>
  <c r="U265" i="10"/>
  <c r="R265" i="10"/>
  <c r="Q265" i="10"/>
  <c r="R20" i="10"/>
  <c r="O27" i="10"/>
  <c r="T28" i="10"/>
  <c r="R30" i="10"/>
  <c r="O35" i="10"/>
  <c r="O50" i="10"/>
  <c r="Q55" i="10"/>
  <c r="Q57" i="10"/>
  <c r="R62" i="10"/>
  <c r="P63" i="10"/>
  <c r="T69" i="10"/>
  <c r="U70" i="10"/>
  <c r="U77" i="10"/>
  <c r="R80" i="10"/>
  <c r="W129" i="10"/>
  <c r="U133" i="10"/>
  <c r="U145" i="10"/>
  <c r="P145" i="10"/>
  <c r="J146" i="10"/>
  <c r="L146" i="10"/>
  <c r="P155" i="10"/>
  <c r="U155" i="10"/>
  <c r="M286" i="10"/>
  <c r="W286" i="10"/>
  <c r="L286" i="10"/>
  <c r="U286" i="10"/>
  <c r="J286" i="10"/>
  <c r="T286" i="10"/>
  <c r="I286" i="10"/>
  <c r="R286" i="10"/>
  <c r="H286" i="10"/>
  <c r="Q286" i="10"/>
  <c r="O286" i="10"/>
  <c r="P286" i="10"/>
  <c r="Q200" i="10"/>
  <c r="M200" i="10"/>
  <c r="J200" i="10"/>
  <c r="W200" i="10"/>
  <c r="I200" i="10"/>
  <c r="U200" i="10"/>
  <c r="H200" i="10"/>
  <c r="T200" i="10"/>
  <c r="P201" i="10"/>
  <c r="Q201" i="10"/>
  <c r="L201" i="10"/>
  <c r="J201" i="10"/>
  <c r="W201" i="10"/>
  <c r="I201" i="10"/>
  <c r="U201" i="10"/>
  <c r="H201" i="10"/>
  <c r="P205" i="10"/>
  <c r="R205" i="10"/>
  <c r="Q205" i="10"/>
  <c r="T218" i="10"/>
  <c r="P221" i="10"/>
  <c r="R221" i="10"/>
  <c r="Q221" i="10"/>
  <c r="M221" i="10"/>
  <c r="H221" i="10"/>
  <c r="P253" i="10"/>
  <c r="W253" i="10"/>
  <c r="O253" i="10"/>
  <c r="M253" i="10"/>
  <c r="L253" i="10"/>
  <c r="H265" i="10"/>
  <c r="I28" i="10"/>
  <c r="W28" i="10"/>
  <c r="I36" i="10"/>
  <c r="O40" i="10"/>
  <c r="L41" i="10"/>
  <c r="I44" i="10"/>
  <c r="H48" i="10"/>
  <c r="H49" i="10"/>
  <c r="Q50" i="10"/>
  <c r="O51" i="10"/>
  <c r="T57" i="10"/>
  <c r="H62" i="10"/>
  <c r="W62" i="10"/>
  <c r="I65" i="10"/>
  <c r="I69" i="10"/>
  <c r="W69" i="10"/>
  <c r="H84" i="10"/>
  <c r="R89" i="10"/>
  <c r="H90" i="10"/>
  <c r="H92" i="10"/>
  <c r="O96" i="10"/>
  <c r="R97" i="10"/>
  <c r="H98" i="10"/>
  <c r="H100" i="10"/>
  <c r="O104" i="10"/>
  <c r="R105" i="10"/>
  <c r="H106" i="10"/>
  <c r="H108" i="10"/>
  <c r="O112" i="10"/>
  <c r="R113" i="10"/>
  <c r="L117" i="10"/>
  <c r="H125" i="10"/>
  <c r="H129" i="10"/>
  <c r="P132" i="10"/>
  <c r="I133" i="10"/>
  <c r="H135" i="10"/>
  <c r="M138" i="10"/>
  <c r="U141" i="10"/>
  <c r="I142" i="10"/>
  <c r="H146" i="10"/>
  <c r="L155" i="10"/>
  <c r="J158" i="10"/>
  <c r="P164" i="10"/>
  <c r="T172" i="10"/>
  <c r="Q172" i="10"/>
  <c r="M172" i="10"/>
  <c r="L172" i="10"/>
  <c r="J172" i="10"/>
  <c r="O177" i="10"/>
  <c r="W218" i="10"/>
  <c r="R226" i="10"/>
  <c r="Q226" i="10"/>
  <c r="W226" i="10"/>
  <c r="T226" i="10"/>
  <c r="L226" i="10"/>
  <c r="J226" i="10"/>
  <c r="I226" i="10"/>
  <c r="J265" i="10"/>
  <c r="I20" i="10"/>
  <c r="O24" i="10"/>
  <c r="M25" i="10"/>
  <c r="W27" i="10"/>
  <c r="J28" i="10"/>
  <c r="W35" i="10"/>
  <c r="J36" i="10"/>
  <c r="R40" i="10"/>
  <c r="M41" i="10"/>
  <c r="W43" i="10"/>
  <c r="J44" i="10"/>
  <c r="J48" i="10"/>
  <c r="I49" i="10"/>
  <c r="U61" i="10"/>
  <c r="I62" i="10"/>
  <c r="M65" i="10"/>
  <c r="J69" i="10"/>
  <c r="R88" i="10"/>
  <c r="T89" i="10"/>
  <c r="R96" i="10"/>
  <c r="R104" i="10"/>
  <c r="R112" i="10"/>
  <c r="L125" i="10"/>
  <c r="R131" i="10"/>
  <c r="I131" i="10"/>
  <c r="W131" i="10"/>
  <c r="R139" i="10"/>
  <c r="M139" i="10"/>
  <c r="W139" i="10"/>
  <c r="U143" i="10"/>
  <c r="P143" i="10"/>
  <c r="M146" i="10"/>
  <c r="T147" i="10"/>
  <c r="W147" i="10"/>
  <c r="U171" i="10"/>
  <c r="P171" i="10"/>
  <c r="R186" i="10"/>
  <c r="Q186" i="10"/>
  <c r="J186" i="10"/>
  <c r="I186" i="10"/>
  <c r="H186" i="10"/>
  <c r="W186" i="10"/>
  <c r="L200" i="10"/>
  <c r="M201" i="10"/>
  <c r="H205" i="10"/>
  <c r="J216" i="10"/>
  <c r="W216" i="10"/>
  <c r="R216" i="10"/>
  <c r="O216" i="10"/>
  <c r="M216" i="10"/>
  <c r="L216" i="10"/>
  <c r="W267" i="10"/>
  <c r="Q267" i="10"/>
  <c r="R267" i="10"/>
  <c r="H267" i="10"/>
  <c r="U273" i="10"/>
  <c r="J273" i="10"/>
  <c r="T273" i="10"/>
  <c r="I273" i="10"/>
  <c r="R273" i="10"/>
  <c r="H273" i="10"/>
  <c r="Q273" i="10"/>
  <c r="M273" i="10"/>
  <c r="W273" i="10"/>
  <c r="P273" i="10"/>
  <c r="O273" i="10"/>
  <c r="L273" i="10"/>
  <c r="U199" i="10"/>
  <c r="P199" i="10"/>
  <c r="O199" i="10"/>
  <c r="J199" i="10"/>
  <c r="O200" i="10"/>
  <c r="R201" i="10"/>
  <c r="M205" i="10"/>
  <c r="P231" i="10"/>
  <c r="U231" i="10"/>
  <c r="I231" i="10"/>
  <c r="R231" i="10"/>
  <c r="L231" i="10"/>
  <c r="T231" i="10"/>
  <c r="O231" i="10"/>
  <c r="M231" i="10"/>
  <c r="J231" i="10"/>
  <c r="H231" i="10"/>
  <c r="L167" i="10"/>
  <c r="O171" i="10"/>
  <c r="T173" i="10"/>
  <c r="I174" i="10"/>
  <c r="L175" i="10"/>
  <c r="P178" i="10"/>
  <c r="R185" i="10"/>
  <c r="Q188" i="10"/>
  <c r="M193" i="10"/>
  <c r="R196" i="10"/>
  <c r="M197" i="10"/>
  <c r="J202" i="10"/>
  <c r="T204" i="10"/>
  <c r="Q208" i="10"/>
  <c r="M213" i="10"/>
  <c r="I224" i="10"/>
  <c r="P228" i="10"/>
  <c r="Q228" i="10"/>
  <c r="M228" i="10"/>
  <c r="T228" i="10"/>
  <c r="H228" i="10"/>
  <c r="T232" i="10"/>
  <c r="J240" i="10"/>
  <c r="O241" i="10"/>
  <c r="I241" i="10"/>
  <c r="Q241" i="10"/>
  <c r="P256" i="10"/>
  <c r="T256" i="10"/>
  <c r="L256" i="10"/>
  <c r="W256" i="10"/>
  <c r="L270" i="10"/>
  <c r="R157" i="10"/>
  <c r="M167" i="10"/>
  <c r="J174" i="10"/>
  <c r="M175" i="10"/>
  <c r="Q178" i="10"/>
  <c r="R184" i="10"/>
  <c r="T185" i="10"/>
  <c r="R188" i="10"/>
  <c r="M192" i="10"/>
  <c r="Q193" i="10"/>
  <c r="W194" i="10"/>
  <c r="T196" i="10"/>
  <c r="Q197" i="10"/>
  <c r="L202" i="10"/>
  <c r="R208" i="10"/>
  <c r="T212" i="10"/>
  <c r="Q213" i="10"/>
  <c r="R220" i="10"/>
  <c r="L224" i="10"/>
  <c r="P239" i="10"/>
  <c r="R239" i="10"/>
  <c r="O239" i="10"/>
  <c r="U239" i="10"/>
  <c r="I239" i="10"/>
  <c r="W239" i="10"/>
  <c r="L240" i="10"/>
  <c r="P248" i="10"/>
  <c r="J248" i="10"/>
  <c r="H248" i="10"/>
  <c r="R248" i="10"/>
  <c r="O270" i="10"/>
  <c r="M303" i="10"/>
  <c r="W303" i="10"/>
  <c r="L303" i="10"/>
  <c r="U303" i="10"/>
  <c r="J303" i="10"/>
  <c r="T303" i="10"/>
  <c r="I303" i="10"/>
  <c r="R303" i="10"/>
  <c r="H303" i="10"/>
  <c r="Q303" i="10"/>
  <c r="O303" i="10"/>
  <c r="O167" i="10"/>
  <c r="R171" i="10"/>
  <c r="L174" i="10"/>
  <c r="O175" i="10"/>
  <c r="R193" i="10"/>
  <c r="R197" i="10"/>
  <c r="Q202" i="10"/>
  <c r="R213" i="10"/>
  <c r="M224" i="10"/>
  <c r="T225" i="10"/>
  <c r="H225" i="10"/>
  <c r="W225" i="10"/>
  <c r="I232" i="10"/>
  <c r="U232" i="10"/>
  <c r="L232" i="10"/>
  <c r="Q240" i="10"/>
  <c r="P270" i="10"/>
  <c r="Q167" i="10"/>
  <c r="W171" i="10"/>
  <c r="O174" i="10"/>
  <c r="Q175" i="10"/>
  <c r="W185" i="10"/>
  <c r="R192" i="10"/>
  <c r="T193" i="10"/>
  <c r="T202" i="10"/>
  <c r="I204" i="10"/>
  <c r="I208" i="10"/>
  <c r="W208" i="10"/>
  <c r="O224" i="10"/>
  <c r="J228" i="10"/>
  <c r="J241" i="10"/>
  <c r="Q246" i="10"/>
  <c r="W246" i="10"/>
  <c r="I246" i="10"/>
  <c r="T246" i="10"/>
  <c r="L246" i="10"/>
  <c r="O249" i="10"/>
  <c r="T249" i="10"/>
  <c r="Q249" i="10"/>
  <c r="P255" i="10"/>
  <c r="O255" i="10"/>
  <c r="L255" i="10"/>
  <c r="R255" i="10"/>
  <c r="U255" i="10"/>
  <c r="I256" i="10"/>
  <c r="W259" i="10"/>
  <c r="R259" i="10"/>
  <c r="H259" i="10"/>
  <c r="Q262" i="10"/>
  <c r="L262" i="10"/>
  <c r="W262" i="10"/>
  <c r="I262" i="10"/>
  <c r="O262" i="10"/>
  <c r="W269" i="10"/>
  <c r="L269" i="10"/>
  <c r="T269" i="10"/>
  <c r="I269" i="10"/>
  <c r="R269" i="10"/>
  <c r="H269" i="10"/>
  <c r="O269" i="10"/>
  <c r="T270" i="10"/>
  <c r="M311" i="10"/>
  <c r="W311" i="10"/>
  <c r="L311" i="10"/>
  <c r="U311" i="10"/>
  <c r="J311" i="10"/>
  <c r="T311" i="10"/>
  <c r="I311" i="10"/>
  <c r="R311" i="10"/>
  <c r="H311" i="10"/>
  <c r="Q311" i="10"/>
  <c r="O311" i="10"/>
  <c r="H167" i="10"/>
  <c r="P168" i="10"/>
  <c r="T174" i="10"/>
  <c r="W202" i="10"/>
  <c r="T224" i="10"/>
  <c r="P240" i="10"/>
  <c r="U240" i="10"/>
  <c r="R240" i="10"/>
  <c r="I240" i="10"/>
  <c r="U270" i="10"/>
  <c r="J270" i="10"/>
  <c r="R270" i="10"/>
  <c r="H270" i="10"/>
  <c r="Q270" i="10"/>
  <c r="M270" i="10"/>
  <c r="T229" i="10"/>
  <c r="H234" i="10"/>
  <c r="H238" i="10"/>
  <c r="U238" i="10"/>
  <c r="R254" i="10"/>
  <c r="J257" i="10"/>
  <c r="P261" i="10"/>
  <c r="Q263" i="10"/>
  <c r="U264" i="10"/>
  <c r="L271" i="10"/>
  <c r="W271" i="10"/>
  <c r="R274" i="10"/>
  <c r="Q275" i="10"/>
  <c r="L277" i="10"/>
  <c r="W277" i="10"/>
  <c r="I279" i="10"/>
  <c r="T279" i="10"/>
  <c r="Q281" i="10"/>
  <c r="Q284" i="10"/>
  <c r="P285" i="10"/>
  <c r="M287" i="10"/>
  <c r="L288" i="10"/>
  <c r="W288" i="10"/>
  <c r="J289" i="10"/>
  <c r="U289" i="10"/>
  <c r="I290" i="10"/>
  <c r="H292" i="10"/>
  <c r="R292" i="10"/>
  <c r="Q293" i="10"/>
  <c r="M296" i="10"/>
  <c r="L297" i="10"/>
  <c r="W297" i="10"/>
  <c r="Q298" i="10"/>
  <c r="H299" i="10"/>
  <c r="H300" i="10"/>
  <c r="R300" i="10"/>
  <c r="Q301" i="10"/>
  <c r="M304" i="10"/>
  <c r="L305" i="10"/>
  <c r="W305" i="10"/>
  <c r="Q306" i="10"/>
  <c r="H307" i="10"/>
  <c r="H308" i="10"/>
  <c r="R308" i="10"/>
  <c r="Q309" i="10"/>
  <c r="P310" i="10"/>
  <c r="M312" i="10"/>
  <c r="L313" i="10"/>
  <c r="W313" i="10"/>
  <c r="R314" i="10"/>
  <c r="I281" i="10"/>
  <c r="T281" i="10"/>
  <c r="I284" i="10"/>
  <c r="T284" i="10"/>
  <c r="P287" i="10"/>
  <c r="O288" i="10"/>
  <c r="R291" i="10"/>
  <c r="I293" i="10"/>
  <c r="T293" i="10"/>
  <c r="P296" i="10"/>
  <c r="O297" i="10"/>
  <c r="I301" i="10"/>
  <c r="T301" i="10"/>
  <c r="P304" i="10"/>
  <c r="O305" i="10"/>
  <c r="I309" i="10"/>
  <c r="T309" i="10"/>
  <c r="P312" i="10"/>
  <c r="O313" i="10"/>
  <c r="P271" i="10"/>
  <c r="P277" i="10"/>
  <c r="J281" i="10"/>
  <c r="U281" i="10"/>
  <c r="J284" i="10"/>
  <c r="U284" i="10"/>
  <c r="P288" i="10"/>
  <c r="J293" i="10"/>
  <c r="U293" i="10"/>
  <c r="P297" i="10"/>
  <c r="J301" i="10"/>
  <c r="U301" i="10"/>
  <c r="P305" i="10"/>
  <c r="J309" i="10"/>
  <c r="U309" i="10"/>
  <c r="P313" i="10"/>
  <c r="R230" i="10"/>
  <c r="M238" i="10"/>
  <c r="P251" i="10"/>
  <c r="J254" i="10"/>
  <c r="U257" i="10"/>
  <c r="Q258" i="10"/>
  <c r="J261" i="10"/>
  <c r="U261" i="10"/>
  <c r="J263" i="10"/>
  <c r="W263" i="10"/>
  <c r="J264" i="10"/>
  <c r="Q271" i="10"/>
  <c r="T272" i="10"/>
  <c r="Q277" i="10"/>
  <c r="P278" i="10"/>
  <c r="O279" i="10"/>
  <c r="M280" i="10"/>
  <c r="L281" i="10"/>
  <c r="W281" i="10"/>
  <c r="T282" i="10"/>
  <c r="L284" i="10"/>
  <c r="W284" i="10"/>
  <c r="U285" i="10"/>
  <c r="H287" i="10"/>
  <c r="R287" i="10"/>
  <c r="Q288" i="10"/>
  <c r="P289" i="10"/>
  <c r="L293" i="10"/>
  <c r="W293" i="10"/>
  <c r="H296" i="10"/>
  <c r="R296" i="10"/>
  <c r="Q297" i="10"/>
  <c r="L301" i="10"/>
  <c r="W301" i="10"/>
  <c r="H304" i="10"/>
  <c r="R304" i="10"/>
  <c r="Q305" i="10"/>
  <c r="L309" i="10"/>
  <c r="W309" i="10"/>
  <c r="H312" i="10"/>
  <c r="R312" i="10"/>
  <c r="Q313" i="10"/>
  <c r="H274" i="10"/>
  <c r="H277" i="10"/>
  <c r="R277" i="10"/>
  <c r="P279" i="10"/>
  <c r="M281" i="10"/>
  <c r="M284" i="10"/>
  <c r="I287" i="10"/>
  <c r="T287" i="10"/>
  <c r="H288" i="10"/>
  <c r="R288" i="10"/>
  <c r="M293" i="10"/>
  <c r="I296" i="10"/>
  <c r="T296" i="10"/>
  <c r="H297" i="10"/>
  <c r="R297" i="10"/>
  <c r="M301" i="10"/>
  <c r="I304" i="10"/>
  <c r="T304" i="10"/>
  <c r="H305" i="10"/>
  <c r="R305" i="10"/>
  <c r="M309" i="10"/>
  <c r="H313" i="10"/>
  <c r="R313" i="10"/>
  <c r="R238" i="10"/>
  <c r="M254" i="10"/>
  <c r="H257" i="10"/>
  <c r="T258" i="10"/>
  <c r="M263" i="10"/>
  <c r="R264" i="10"/>
  <c r="I271" i="10"/>
  <c r="H272" i="10"/>
  <c r="W272" i="10"/>
  <c r="I274" i="10"/>
  <c r="I277" i="10"/>
  <c r="H278" i="10"/>
  <c r="O281" i="10"/>
  <c r="O284" i="10"/>
  <c r="J287" i="10"/>
  <c r="I288" i="10"/>
  <c r="H289" i="10"/>
  <c r="O293" i="10"/>
  <c r="J296" i="10"/>
  <c r="I297" i="10"/>
  <c r="H298" i="10"/>
  <c r="O301" i="10"/>
  <c r="J304" i="10"/>
  <c r="I305" i="10"/>
  <c r="H306" i="10"/>
  <c r="O309" i="10"/>
  <c r="J312" i="10"/>
  <c r="I313" i="10"/>
  <c r="H314" i="10"/>
  <c r="P7" i="10"/>
  <c r="P15" i="10"/>
  <c r="R47" i="10"/>
  <c r="U73" i="10"/>
  <c r="P73" i="10"/>
  <c r="Q7" i="10"/>
  <c r="P8" i="10"/>
  <c r="M10" i="10"/>
  <c r="Q15" i="10"/>
  <c r="P16" i="10"/>
  <c r="M18" i="10"/>
  <c r="Q23" i="10"/>
  <c r="P24" i="10"/>
  <c r="M26" i="10"/>
  <c r="Q31" i="10"/>
  <c r="P32" i="10"/>
  <c r="M34" i="10"/>
  <c r="Q39" i="10"/>
  <c r="P40" i="10"/>
  <c r="M42" i="10"/>
  <c r="P52" i="10"/>
  <c r="Q58" i="10"/>
  <c r="T63" i="10"/>
  <c r="U78" i="10"/>
  <c r="O126" i="10"/>
  <c r="M126" i="10"/>
  <c r="W126" i="10"/>
  <c r="L126" i="10"/>
  <c r="T126" i="10"/>
  <c r="I126" i="10"/>
  <c r="R126" i="10"/>
  <c r="H126" i="10"/>
  <c r="Q126" i="10"/>
  <c r="J126" i="10"/>
  <c r="R148" i="10"/>
  <c r="H148" i="10"/>
  <c r="Q148" i="10"/>
  <c r="O148" i="10"/>
  <c r="M148" i="10"/>
  <c r="L148" i="10"/>
  <c r="J148" i="10"/>
  <c r="I148" i="10"/>
  <c r="T148" i="10"/>
  <c r="W148" i="10"/>
  <c r="P23" i="10"/>
  <c r="P31" i="10"/>
  <c r="P39" i="10"/>
  <c r="O47" i="10"/>
  <c r="M47" i="10"/>
  <c r="H7" i="10"/>
  <c r="R7" i="10"/>
  <c r="Q8" i="10"/>
  <c r="P9" i="10"/>
  <c r="O10" i="10"/>
  <c r="M11" i="10"/>
  <c r="L12" i="10"/>
  <c r="W12" i="10"/>
  <c r="J13" i="10"/>
  <c r="I14" i="10"/>
  <c r="T14" i="10"/>
  <c r="H15" i="10"/>
  <c r="R15" i="10"/>
  <c r="Q16" i="10"/>
  <c r="P17" i="10"/>
  <c r="O18" i="10"/>
  <c r="W20" i="10"/>
  <c r="J21" i="10"/>
  <c r="I22" i="10"/>
  <c r="T22" i="10"/>
  <c r="H23" i="10"/>
  <c r="R23" i="10"/>
  <c r="Q24" i="10"/>
  <c r="P25" i="10"/>
  <c r="O26" i="10"/>
  <c r="I30" i="10"/>
  <c r="T30" i="10"/>
  <c r="H31" i="10"/>
  <c r="R31" i="10"/>
  <c r="Q32" i="10"/>
  <c r="P33" i="10"/>
  <c r="O34" i="10"/>
  <c r="M35" i="10"/>
  <c r="L36" i="10"/>
  <c r="W36" i="10"/>
  <c r="J37" i="10"/>
  <c r="I38" i="10"/>
  <c r="T38" i="10"/>
  <c r="H39" i="10"/>
  <c r="R39" i="10"/>
  <c r="Q40" i="10"/>
  <c r="P41" i="10"/>
  <c r="O42" i="10"/>
  <c r="M43" i="10"/>
  <c r="L44" i="10"/>
  <c r="W44" i="10"/>
  <c r="J45" i="10"/>
  <c r="I46" i="10"/>
  <c r="T46" i="10"/>
  <c r="H47" i="10"/>
  <c r="I48" i="10"/>
  <c r="J50" i="10"/>
  <c r="T50" i="10"/>
  <c r="I50" i="10"/>
  <c r="R50" i="10"/>
  <c r="L51" i="10"/>
  <c r="M56" i="10"/>
  <c r="W56" i="10"/>
  <c r="L56" i="10"/>
  <c r="Q56" i="10"/>
  <c r="T56" i="10"/>
  <c r="R58" i="10"/>
  <c r="R60" i="10"/>
  <c r="H60" i="10"/>
  <c r="Q60" i="10"/>
  <c r="O60" i="10"/>
  <c r="W60" i="10"/>
  <c r="L60" i="10"/>
  <c r="U65" i="10"/>
  <c r="P65" i="10"/>
  <c r="P81" i="10"/>
  <c r="U81" i="10"/>
  <c r="R115" i="10"/>
  <c r="H115" i="10"/>
  <c r="Q115" i="10"/>
  <c r="M115" i="10"/>
  <c r="W115" i="10"/>
  <c r="L115" i="10"/>
  <c r="O115" i="10"/>
  <c r="J115" i="10"/>
  <c r="I115" i="10"/>
  <c r="T115" i="10"/>
  <c r="I7" i="10"/>
  <c r="P10" i="10"/>
  <c r="P18" i="10"/>
  <c r="I23" i="10"/>
  <c r="P34" i="10"/>
  <c r="T39" i="10"/>
  <c r="P42" i="10"/>
  <c r="W47" i="10"/>
  <c r="R52" i="10"/>
  <c r="H52" i="10"/>
  <c r="Q52" i="10"/>
  <c r="W52" i="10"/>
  <c r="L52" i="10"/>
  <c r="R68" i="10"/>
  <c r="H68" i="10"/>
  <c r="Q68" i="10"/>
  <c r="O68" i="10"/>
  <c r="W68" i="10"/>
  <c r="L68" i="10"/>
  <c r="P3" i="10"/>
  <c r="O4" i="10"/>
  <c r="L6" i="10"/>
  <c r="W6" i="10"/>
  <c r="J7" i="10"/>
  <c r="I8" i="10"/>
  <c r="T8" i="10"/>
  <c r="H9" i="10"/>
  <c r="R9" i="10"/>
  <c r="Q10" i="10"/>
  <c r="P11" i="10"/>
  <c r="M13" i="10"/>
  <c r="L14" i="10"/>
  <c r="W14" i="10"/>
  <c r="J15" i="10"/>
  <c r="I16" i="10"/>
  <c r="T16" i="10"/>
  <c r="H17" i="10"/>
  <c r="R17" i="10"/>
  <c r="Q18" i="10"/>
  <c r="P19" i="10"/>
  <c r="M21" i="10"/>
  <c r="L22" i="10"/>
  <c r="W22" i="10"/>
  <c r="J23" i="10"/>
  <c r="I24" i="10"/>
  <c r="T24" i="10"/>
  <c r="H25" i="10"/>
  <c r="R25" i="10"/>
  <c r="Q26" i="10"/>
  <c r="P27" i="10"/>
  <c r="M29" i="10"/>
  <c r="L30" i="10"/>
  <c r="W30" i="10"/>
  <c r="J31" i="10"/>
  <c r="I32" i="10"/>
  <c r="T32" i="10"/>
  <c r="H33" i="10"/>
  <c r="R33" i="10"/>
  <c r="Q34" i="10"/>
  <c r="P35" i="10"/>
  <c r="L38" i="10"/>
  <c r="W38" i="10"/>
  <c r="J39" i="10"/>
  <c r="I40" i="10"/>
  <c r="T40" i="10"/>
  <c r="Q42" i="10"/>
  <c r="P43" i="10"/>
  <c r="L46" i="10"/>
  <c r="W46" i="10"/>
  <c r="J47" i="10"/>
  <c r="O48" i="10"/>
  <c r="P51" i="10"/>
  <c r="O71" i="10"/>
  <c r="M71" i="10"/>
  <c r="W71" i="10"/>
  <c r="L71" i="10"/>
  <c r="J71" i="10"/>
  <c r="R71" i="10"/>
  <c r="H71" i="10"/>
  <c r="Q71" i="10"/>
  <c r="T114" i="10"/>
  <c r="I114" i="10"/>
  <c r="R114" i="10"/>
  <c r="H114" i="10"/>
  <c r="O114" i="10"/>
  <c r="M114" i="10"/>
  <c r="W114" i="10"/>
  <c r="Q114" i="10"/>
  <c r="J114" i="10"/>
  <c r="T15" i="10"/>
  <c r="I31" i="10"/>
  <c r="I39" i="10"/>
  <c r="I47" i="10"/>
  <c r="J58" i="10"/>
  <c r="T58" i="10"/>
  <c r="I58" i="10"/>
  <c r="O58" i="10"/>
  <c r="O63" i="10"/>
  <c r="M63" i="10"/>
  <c r="J63" i="10"/>
  <c r="R63" i="10"/>
  <c r="H63" i="10"/>
  <c r="P4" i="10"/>
  <c r="O5" i="10"/>
  <c r="M6" i="10"/>
  <c r="L7" i="10"/>
  <c r="W7" i="10"/>
  <c r="J8" i="10"/>
  <c r="I9" i="10"/>
  <c r="T9" i="10"/>
  <c r="H10" i="10"/>
  <c r="R10" i="10"/>
  <c r="Q11" i="10"/>
  <c r="O13" i="10"/>
  <c r="M14" i="10"/>
  <c r="L15" i="10"/>
  <c r="W15" i="10"/>
  <c r="J16" i="10"/>
  <c r="I17" i="10"/>
  <c r="T17" i="10"/>
  <c r="H18" i="10"/>
  <c r="R18" i="10"/>
  <c r="Q19" i="10"/>
  <c r="P20" i="10"/>
  <c r="O21" i="10"/>
  <c r="M22" i="10"/>
  <c r="L23" i="10"/>
  <c r="W23" i="10"/>
  <c r="J24" i="10"/>
  <c r="I25" i="10"/>
  <c r="T25" i="10"/>
  <c r="H26" i="10"/>
  <c r="R26" i="10"/>
  <c r="Q27" i="10"/>
  <c r="P28" i="10"/>
  <c r="O29" i="10"/>
  <c r="M30" i="10"/>
  <c r="L31" i="10"/>
  <c r="W31" i="10"/>
  <c r="J32" i="10"/>
  <c r="I33" i="10"/>
  <c r="T33" i="10"/>
  <c r="H34" i="10"/>
  <c r="R34" i="10"/>
  <c r="Q35" i="10"/>
  <c r="P36" i="10"/>
  <c r="O37" i="10"/>
  <c r="M38" i="10"/>
  <c r="L39" i="10"/>
  <c r="W39" i="10"/>
  <c r="J40" i="10"/>
  <c r="I41" i="10"/>
  <c r="T41" i="10"/>
  <c r="H42" i="10"/>
  <c r="R42" i="10"/>
  <c r="Q43" i="10"/>
  <c r="P44" i="10"/>
  <c r="M46" i="10"/>
  <c r="L47" i="10"/>
  <c r="P48" i="10"/>
  <c r="W49" i="10"/>
  <c r="L49" i="10"/>
  <c r="J49" i="10"/>
  <c r="R49" i="10"/>
  <c r="I52" i="10"/>
  <c r="O55" i="10"/>
  <c r="M55" i="10"/>
  <c r="R55" i="10"/>
  <c r="H55" i="10"/>
  <c r="H58" i="10"/>
  <c r="I63" i="10"/>
  <c r="J66" i="10"/>
  <c r="T66" i="10"/>
  <c r="I66" i="10"/>
  <c r="Q66" i="10"/>
  <c r="O66" i="10"/>
  <c r="I68" i="10"/>
  <c r="M83" i="10"/>
  <c r="W83" i="10"/>
  <c r="L83" i="10"/>
  <c r="Q83" i="10"/>
  <c r="O83" i="10"/>
  <c r="J83" i="10"/>
  <c r="H83" i="10"/>
  <c r="T83" i="10"/>
  <c r="M91" i="10"/>
  <c r="W91" i="10"/>
  <c r="L91" i="10"/>
  <c r="Q91" i="10"/>
  <c r="O91" i="10"/>
  <c r="J91" i="10"/>
  <c r="H91" i="10"/>
  <c r="T91" i="10"/>
  <c r="M99" i="10"/>
  <c r="W99" i="10"/>
  <c r="L99" i="10"/>
  <c r="Q99" i="10"/>
  <c r="O99" i="10"/>
  <c r="J99" i="10"/>
  <c r="H99" i="10"/>
  <c r="T99" i="10"/>
  <c r="M107" i="10"/>
  <c r="W107" i="10"/>
  <c r="L107" i="10"/>
  <c r="Q107" i="10"/>
  <c r="O107" i="10"/>
  <c r="J107" i="10"/>
  <c r="H107" i="10"/>
  <c r="T107" i="10"/>
  <c r="T7" i="10"/>
  <c r="I15" i="10"/>
  <c r="P26" i="10"/>
  <c r="P122" i="10"/>
  <c r="M250" i="10"/>
  <c r="W250" i="10"/>
  <c r="L250" i="10"/>
  <c r="U250" i="10"/>
  <c r="J250" i="10"/>
  <c r="O250" i="10"/>
  <c r="T250" i="10"/>
  <c r="R250" i="10"/>
  <c r="P250" i="10"/>
  <c r="I250" i="10"/>
  <c r="H250" i="10"/>
  <c r="Q250" i="10"/>
  <c r="H3" i="10"/>
  <c r="R3" i="10"/>
  <c r="Q4" i="10"/>
  <c r="O6" i="10"/>
  <c r="M7" i="10"/>
  <c r="L8" i="10"/>
  <c r="W8" i="10"/>
  <c r="I10" i="10"/>
  <c r="T10" i="10"/>
  <c r="H11" i="10"/>
  <c r="O14" i="10"/>
  <c r="M15" i="10"/>
  <c r="L16" i="10"/>
  <c r="W16" i="10"/>
  <c r="I18" i="10"/>
  <c r="T18" i="10"/>
  <c r="H19" i="10"/>
  <c r="O22" i="10"/>
  <c r="M23" i="10"/>
  <c r="L24" i="10"/>
  <c r="W24" i="10"/>
  <c r="I26" i="10"/>
  <c r="T26" i="10"/>
  <c r="H27" i="10"/>
  <c r="O30" i="10"/>
  <c r="M31" i="10"/>
  <c r="L32" i="10"/>
  <c r="W32" i="10"/>
  <c r="I34" i="10"/>
  <c r="T34" i="10"/>
  <c r="H35" i="10"/>
  <c r="O38" i="10"/>
  <c r="M39" i="10"/>
  <c r="L40" i="10"/>
  <c r="W40" i="10"/>
  <c r="I42" i="10"/>
  <c r="T42" i="10"/>
  <c r="H43" i="10"/>
  <c r="O46" i="10"/>
  <c r="P47" i="10"/>
  <c r="J52" i="10"/>
  <c r="L58" i="10"/>
  <c r="U62" i="10"/>
  <c r="L63" i="10"/>
  <c r="M64" i="10"/>
  <c r="W64" i="10"/>
  <c r="L64" i="10"/>
  <c r="T64" i="10"/>
  <c r="I64" i="10"/>
  <c r="Q64" i="10"/>
  <c r="U67" i="10"/>
  <c r="J68" i="10"/>
  <c r="I71" i="10"/>
  <c r="O79" i="10"/>
  <c r="M79" i="10"/>
  <c r="W79" i="10"/>
  <c r="L79" i="10"/>
  <c r="J79" i="10"/>
  <c r="R79" i="10"/>
  <c r="H79" i="10"/>
  <c r="Q79" i="10"/>
  <c r="L114" i="10"/>
  <c r="T23" i="10"/>
  <c r="T31" i="10"/>
  <c r="J74" i="10"/>
  <c r="T74" i="10"/>
  <c r="I74" i="10"/>
  <c r="R74" i="10"/>
  <c r="H74" i="10"/>
  <c r="Q74" i="10"/>
  <c r="O74" i="10"/>
  <c r="M74" i="10"/>
  <c r="I3" i="10"/>
  <c r="H4" i="10"/>
  <c r="Q47" i="10"/>
  <c r="M48" i="10"/>
  <c r="W48" i="10"/>
  <c r="L48" i="10"/>
  <c r="R48" i="10"/>
  <c r="T51" i="10"/>
  <c r="I51" i="10"/>
  <c r="R51" i="10"/>
  <c r="H51" i="10"/>
  <c r="M51" i="10"/>
  <c r="W51" i="10"/>
  <c r="M52" i="10"/>
  <c r="M58" i="10"/>
  <c r="M68" i="10"/>
  <c r="W74" i="10"/>
  <c r="J85" i="10"/>
  <c r="T85" i="10"/>
  <c r="I85" i="10"/>
  <c r="M85" i="10"/>
  <c r="L85" i="10"/>
  <c r="H85" i="10"/>
  <c r="W85" i="10"/>
  <c r="Q85" i="10"/>
  <c r="T86" i="10"/>
  <c r="I86" i="10"/>
  <c r="R86" i="10"/>
  <c r="H86" i="10"/>
  <c r="Q86" i="10"/>
  <c r="O86" i="10"/>
  <c r="M86" i="10"/>
  <c r="J86" i="10"/>
  <c r="W86" i="10"/>
  <c r="P89" i="10"/>
  <c r="U89" i="10"/>
  <c r="J93" i="10"/>
  <c r="T93" i="10"/>
  <c r="I93" i="10"/>
  <c r="M93" i="10"/>
  <c r="L93" i="10"/>
  <c r="H93" i="10"/>
  <c r="W93" i="10"/>
  <c r="Q93" i="10"/>
  <c r="T94" i="10"/>
  <c r="I94" i="10"/>
  <c r="R94" i="10"/>
  <c r="H94" i="10"/>
  <c r="Q94" i="10"/>
  <c r="O94" i="10"/>
  <c r="M94" i="10"/>
  <c r="J94" i="10"/>
  <c r="W94" i="10"/>
  <c r="P97" i="10"/>
  <c r="U97" i="10"/>
  <c r="J101" i="10"/>
  <c r="T101" i="10"/>
  <c r="I101" i="10"/>
  <c r="M101" i="10"/>
  <c r="L101" i="10"/>
  <c r="H101" i="10"/>
  <c r="W101" i="10"/>
  <c r="Q101" i="10"/>
  <c r="T102" i="10"/>
  <c r="I102" i="10"/>
  <c r="R102" i="10"/>
  <c r="H102" i="10"/>
  <c r="Q102" i="10"/>
  <c r="O102" i="10"/>
  <c r="M102" i="10"/>
  <c r="J102" i="10"/>
  <c r="W102" i="10"/>
  <c r="P105" i="10"/>
  <c r="U105" i="10"/>
  <c r="J109" i="10"/>
  <c r="T109" i="10"/>
  <c r="I109" i="10"/>
  <c r="M109" i="10"/>
  <c r="L109" i="10"/>
  <c r="H109" i="10"/>
  <c r="W109" i="10"/>
  <c r="Q109" i="10"/>
  <c r="T110" i="10"/>
  <c r="I110" i="10"/>
  <c r="R110" i="10"/>
  <c r="H110" i="10"/>
  <c r="Q110" i="10"/>
  <c r="O110" i="10"/>
  <c r="M110" i="10"/>
  <c r="J110" i="10"/>
  <c r="W110" i="10"/>
  <c r="U113" i="10"/>
  <c r="P113" i="10"/>
  <c r="J76" i="10"/>
  <c r="O82" i="10"/>
  <c r="M82" i="10"/>
  <c r="R82" i="10"/>
  <c r="L87" i="10"/>
  <c r="O90" i="10"/>
  <c r="M90" i="10"/>
  <c r="R90" i="10"/>
  <c r="L95" i="10"/>
  <c r="O98" i="10"/>
  <c r="M98" i="10"/>
  <c r="R98" i="10"/>
  <c r="L103" i="10"/>
  <c r="O106" i="10"/>
  <c r="M106" i="10"/>
  <c r="R106" i="10"/>
  <c r="L111" i="10"/>
  <c r="P125" i="10"/>
  <c r="U125" i="10"/>
  <c r="O206" i="10"/>
  <c r="M206" i="10"/>
  <c r="U206" i="10"/>
  <c r="J206" i="10"/>
  <c r="T206" i="10"/>
  <c r="I206" i="10"/>
  <c r="R206" i="10"/>
  <c r="H206" i="10"/>
  <c r="W206" i="10"/>
  <c r="P206" i="10"/>
  <c r="L206" i="10"/>
  <c r="Q206" i="10"/>
  <c r="P57" i="10"/>
  <c r="M59" i="10"/>
  <c r="M67" i="10"/>
  <c r="Q72" i="10"/>
  <c r="M75" i="10"/>
  <c r="L76" i="10"/>
  <c r="W76" i="10"/>
  <c r="Q80" i="10"/>
  <c r="R81" i="10"/>
  <c r="T82" i="10"/>
  <c r="U83" i="10"/>
  <c r="T90" i="10"/>
  <c r="U91" i="10"/>
  <c r="T98" i="10"/>
  <c r="U99" i="10"/>
  <c r="T106" i="10"/>
  <c r="U107" i="10"/>
  <c r="P117" i="10"/>
  <c r="U117" i="10"/>
  <c r="U121" i="10"/>
  <c r="P121" i="10"/>
  <c r="R123" i="10"/>
  <c r="H123" i="10"/>
  <c r="Q123" i="10"/>
  <c r="M123" i="10"/>
  <c r="W123" i="10"/>
  <c r="L123" i="10"/>
  <c r="P59" i="10"/>
  <c r="I72" i="10"/>
  <c r="T72" i="10"/>
  <c r="O76" i="10"/>
  <c r="I80" i="10"/>
  <c r="T80" i="10"/>
  <c r="I82" i="10"/>
  <c r="W82" i="10"/>
  <c r="I90" i="10"/>
  <c r="W90" i="10"/>
  <c r="I98" i="10"/>
  <c r="W98" i="10"/>
  <c r="I106" i="10"/>
  <c r="W106" i="10"/>
  <c r="P114" i="10"/>
  <c r="O118" i="10"/>
  <c r="M118" i="10"/>
  <c r="T118" i="10"/>
  <c r="I118" i="10"/>
  <c r="R118" i="10"/>
  <c r="H118" i="10"/>
  <c r="O127" i="10"/>
  <c r="M127" i="10"/>
  <c r="W127" i="10"/>
  <c r="L127" i="10"/>
  <c r="J127" i="10"/>
  <c r="R127" i="10"/>
  <c r="H127" i="10"/>
  <c r="Q127" i="10"/>
  <c r="M136" i="10"/>
  <c r="W136" i="10"/>
  <c r="L136" i="10"/>
  <c r="T136" i="10"/>
  <c r="I136" i="10"/>
  <c r="O136" i="10"/>
  <c r="J136" i="10"/>
  <c r="H136" i="10"/>
  <c r="R136" i="10"/>
  <c r="Q136" i="10"/>
  <c r="U137" i="10"/>
  <c r="P137" i="10"/>
  <c r="U151" i="10"/>
  <c r="P151" i="10"/>
  <c r="R87" i="10"/>
  <c r="H87" i="10"/>
  <c r="Q87" i="10"/>
  <c r="T87" i="10"/>
  <c r="R95" i="10"/>
  <c r="H95" i="10"/>
  <c r="Q95" i="10"/>
  <c r="T95" i="10"/>
  <c r="R103" i="10"/>
  <c r="H103" i="10"/>
  <c r="Q103" i="10"/>
  <c r="T103" i="10"/>
  <c r="R111" i="10"/>
  <c r="H111" i="10"/>
  <c r="Q111" i="10"/>
  <c r="T111" i="10"/>
  <c r="P158" i="10"/>
  <c r="U158" i="10"/>
  <c r="P53" i="10"/>
  <c r="O54" i="10"/>
  <c r="J57" i="10"/>
  <c r="H59" i="10"/>
  <c r="R59" i="10"/>
  <c r="J65" i="10"/>
  <c r="H67" i="10"/>
  <c r="R67" i="10"/>
  <c r="L72" i="10"/>
  <c r="W72" i="10"/>
  <c r="J73" i="10"/>
  <c r="H75" i="10"/>
  <c r="R75" i="10"/>
  <c r="Q76" i="10"/>
  <c r="L80" i="10"/>
  <c r="W80" i="10"/>
  <c r="J81" i="10"/>
  <c r="L82" i="10"/>
  <c r="W84" i="10"/>
  <c r="L84" i="10"/>
  <c r="J84" i="10"/>
  <c r="R84" i="10"/>
  <c r="L90" i="10"/>
  <c r="W92" i="10"/>
  <c r="L92" i="10"/>
  <c r="J92" i="10"/>
  <c r="R92" i="10"/>
  <c r="L98" i="10"/>
  <c r="W100" i="10"/>
  <c r="L100" i="10"/>
  <c r="J100" i="10"/>
  <c r="R100" i="10"/>
  <c r="L106" i="10"/>
  <c r="W108" i="10"/>
  <c r="L108" i="10"/>
  <c r="J108" i="10"/>
  <c r="R108" i="10"/>
  <c r="J118" i="10"/>
  <c r="O123" i="10"/>
  <c r="I127" i="10"/>
  <c r="Q132" i="10"/>
  <c r="O132" i="10"/>
  <c r="J132" i="10"/>
  <c r="W132" i="10"/>
  <c r="I132" i="10"/>
  <c r="H132" i="10"/>
  <c r="T132" i="10"/>
  <c r="M132" i="10"/>
  <c r="P147" i="10"/>
  <c r="U147" i="10"/>
  <c r="L57" i="10"/>
  <c r="I59" i="10"/>
  <c r="L65" i="10"/>
  <c r="I67" i="10"/>
  <c r="L73" i="10"/>
  <c r="I75" i="10"/>
  <c r="H76" i="10"/>
  <c r="L81" i="10"/>
  <c r="T84" i="10"/>
  <c r="I87" i="10"/>
  <c r="W87" i="10"/>
  <c r="T92" i="10"/>
  <c r="I95" i="10"/>
  <c r="W95" i="10"/>
  <c r="T100" i="10"/>
  <c r="I103" i="10"/>
  <c r="W103" i="10"/>
  <c r="T108" i="10"/>
  <c r="I111" i="10"/>
  <c r="W111" i="10"/>
  <c r="L118" i="10"/>
  <c r="M119" i="10"/>
  <c r="W119" i="10"/>
  <c r="L119" i="10"/>
  <c r="R119" i="10"/>
  <c r="H119" i="10"/>
  <c r="Q119" i="10"/>
  <c r="T122" i="10"/>
  <c r="I122" i="10"/>
  <c r="R122" i="10"/>
  <c r="H122" i="10"/>
  <c r="O122" i="10"/>
  <c r="M122" i="10"/>
  <c r="U139" i="10"/>
  <c r="J116" i="10"/>
  <c r="U116" i="10"/>
  <c r="I117" i="10"/>
  <c r="T117" i="10"/>
  <c r="J124" i="10"/>
  <c r="U124" i="10"/>
  <c r="I125" i="10"/>
  <c r="T125" i="10"/>
  <c r="J129" i="10"/>
  <c r="R129" i="10"/>
  <c r="Q129" i="10"/>
  <c r="H130" i="10"/>
  <c r="W130" i="10"/>
  <c r="I135" i="10"/>
  <c r="I137" i="10"/>
  <c r="P142" i="10"/>
  <c r="U142" i="10"/>
  <c r="Q143" i="10"/>
  <c r="J144" i="10"/>
  <c r="W145" i="10"/>
  <c r="L145" i="10"/>
  <c r="J145" i="10"/>
  <c r="R145" i="10"/>
  <c r="H145" i="10"/>
  <c r="Q145" i="10"/>
  <c r="I153" i="10"/>
  <c r="R156" i="10"/>
  <c r="H156" i="10"/>
  <c r="Q156" i="10"/>
  <c r="O156" i="10"/>
  <c r="M156" i="10"/>
  <c r="W156" i="10"/>
  <c r="L156" i="10"/>
  <c r="O159" i="10"/>
  <c r="M159" i="10"/>
  <c r="J159" i="10"/>
  <c r="T159" i="10"/>
  <c r="I159" i="10"/>
  <c r="R159" i="10"/>
  <c r="H159" i="10"/>
  <c r="Q168" i="10"/>
  <c r="R173" i="10"/>
  <c r="H173" i="10"/>
  <c r="Q173" i="10"/>
  <c r="O173" i="10"/>
  <c r="M173" i="10"/>
  <c r="W173" i="10"/>
  <c r="L173" i="10"/>
  <c r="O176" i="10"/>
  <c r="M176" i="10"/>
  <c r="U176" i="10"/>
  <c r="J176" i="10"/>
  <c r="T176" i="10"/>
  <c r="I176" i="10"/>
  <c r="R176" i="10"/>
  <c r="H176" i="10"/>
  <c r="L116" i="10"/>
  <c r="W116" i="10"/>
  <c r="J117" i="10"/>
  <c r="L124" i="10"/>
  <c r="W124" i="10"/>
  <c r="J125" i="10"/>
  <c r="J130" i="10"/>
  <c r="U134" i="10"/>
  <c r="M137" i="10"/>
  <c r="O144" i="10"/>
  <c r="O151" i="10"/>
  <c r="M151" i="10"/>
  <c r="J151" i="10"/>
  <c r="T151" i="10"/>
  <c r="I151" i="10"/>
  <c r="M153" i="10"/>
  <c r="M160" i="10"/>
  <c r="W160" i="10"/>
  <c r="L160" i="10"/>
  <c r="T160" i="10"/>
  <c r="I160" i="10"/>
  <c r="R160" i="10"/>
  <c r="H160" i="10"/>
  <c r="Q160" i="10"/>
  <c r="M177" i="10"/>
  <c r="W177" i="10"/>
  <c r="L177" i="10"/>
  <c r="T177" i="10"/>
  <c r="I177" i="10"/>
  <c r="R177" i="10"/>
  <c r="H177" i="10"/>
  <c r="Q177" i="10"/>
  <c r="U182" i="10"/>
  <c r="J182" i="10"/>
  <c r="T182" i="10"/>
  <c r="I182" i="10"/>
  <c r="R182" i="10"/>
  <c r="H182" i="10"/>
  <c r="Q182" i="10"/>
  <c r="P182" i="10"/>
  <c r="M182" i="10"/>
  <c r="L182" i="10"/>
  <c r="U252" i="10"/>
  <c r="J252" i="10"/>
  <c r="T252" i="10"/>
  <c r="I252" i="10"/>
  <c r="R252" i="10"/>
  <c r="H252" i="10"/>
  <c r="W252" i="10"/>
  <c r="L252" i="10"/>
  <c r="M252" i="10"/>
  <c r="Q252" i="10"/>
  <c r="P252" i="10"/>
  <c r="O252" i="10"/>
  <c r="M130" i="10"/>
  <c r="O143" i="10"/>
  <c r="M143" i="10"/>
  <c r="J143" i="10"/>
  <c r="T143" i="10"/>
  <c r="I143" i="10"/>
  <c r="M179" i="10"/>
  <c r="W179" i="10"/>
  <c r="L179" i="10"/>
  <c r="P179" i="10"/>
  <c r="O179" i="10"/>
  <c r="I179" i="10"/>
  <c r="U179" i="10"/>
  <c r="H179" i="10"/>
  <c r="T179" i="10"/>
  <c r="Q187" i="10"/>
  <c r="O187" i="10"/>
  <c r="M187" i="10"/>
  <c r="W187" i="10"/>
  <c r="L187" i="10"/>
  <c r="R187" i="10"/>
  <c r="P187" i="10"/>
  <c r="I187" i="10"/>
  <c r="H187" i="10"/>
  <c r="Q137" i="10"/>
  <c r="R140" i="10"/>
  <c r="H140" i="10"/>
  <c r="Q140" i="10"/>
  <c r="O140" i="10"/>
  <c r="M140" i="10"/>
  <c r="W140" i="10"/>
  <c r="M152" i="10"/>
  <c r="W152" i="10"/>
  <c r="L152" i="10"/>
  <c r="T152" i="10"/>
  <c r="I152" i="10"/>
  <c r="R152" i="10"/>
  <c r="H152" i="10"/>
  <c r="R164" i="10"/>
  <c r="H164" i="10"/>
  <c r="Q164" i="10"/>
  <c r="O164" i="10"/>
  <c r="M164" i="10"/>
  <c r="W164" i="10"/>
  <c r="L164" i="10"/>
  <c r="O168" i="10"/>
  <c r="M168" i="10"/>
  <c r="J168" i="10"/>
  <c r="T168" i="10"/>
  <c r="I168" i="10"/>
  <c r="R168" i="10"/>
  <c r="H168" i="10"/>
  <c r="U244" i="10"/>
  <c r="J244" i="10"/>
  <c r="T244" i="10"/>
  <c r="I244" i="10"/>
  <c r="R244" i="10"/>
  <c r="H244" i="10"/>
  <c r="W244" i="10"/>
  <c r="L244" i="10"/>
  <c r="M244" i="10"/>
  <c r="Q244" i="10"/>
  <c r="P244" i="10"/>
  <c r="O244" i="10"/>
  <c r="U131" i="10"/>
  <c r="O135" i="10"/>
  <c r="M135" i="10"/>
  <c r="J135" i="10"/>
  <c r="T135" i="10"/>
  <c r="H143" i="10"/>
  <c r="P150" i="10"/>
  <c r="U150" i="10"/>
  <c r="M169" i="10"/>
  <c r="W169" i="10"/>
  <c r="L169" i="10"/>
  <c r="T169" i="10"/>
  <c r="I169" i="10"/>
  <c r="R169" i="10"/>
  <c r="H169" i="10"/>
  <c r="Q169" i="10"/>
  <c r="J179" i="10"/>
  <c r="J187" i="10"/>
  <c r="T130" i="10"/>
  <c r="I130" i="10"/>
  <c r="Q130" i="10"/>
  <c r="R130" i="10"/>
  <c r="W137" i="10"/>
  <c r="L137" i="10"/>
  <c r="J137" i="10"/>
  <c r="R137" i="10"/>
  <c r="H137" i="10"/>
  <c r="M144" i="10"/>
  <c r="W144" i="10"/>
  <c r="L144" i="10"/>
  <c r="T144" i="10"/>
  <c r="I144" i="10"/>
  <c r="R144" i="10"/>
  <c r="H144" i="10"/>
  <c r="W153" i="10"/>
  <c r="L153" i="10"/>
  <c r="J153" i="10"/>
  <c r="R153" i="10"/>
  <c r="H153" i="10"/>
  <c r="Q153" i="10"/>
  <c r="P167" i="10"/>
  <c r="U167" i="10"/>
  <c r="Q179" i="10"/>
  <c r="O189" i="10"/>
  <c r="W189" i="10"/>
  <c r="L189" i="10"/>
  <c r="U189" i="10"/>
  <c r="J189" i="10"/>
  <c r="T189" i="10"/>
  <c r="I189" i="10"/>
  <c r="R189" i="10"/>
  <c r="P189" i="10"/>
  <c r="M189" i="10"/>
  <c r="H189" i="10"/>
  <c r="R195" i="10"/>
  <c r="H195" i="10"/>
  <c r="Q195" i="10"/>
  <c r="O195" i="10"/>
  <c r="M195" i="10"/>
  <c r="W195" i="10"/>
  <c r="L195" i="10"/>
  <c r="U195" i="10"/>
  <c r="P195" i="10"/>
  <c r="J195" i="10"/>
  <c r="I195" i="10"/>
  <c r="O178" i="10"/>
  <c r="M178" i="10"/>
  <c r="R178" i="10"/>
  <c r="M190" i="10"/>
  <c r="U190" i="10"/>
  <c r="J190" i="10"/>
  <c r="T190" i="10"/>
  <c r="I190" i="10"/>
  <c r="R190" i="10"/>
  <c r="H190" i="10"/>
  <c r="R203" i="10"/>
  <c r="H203" i="10"/>
  <c r="Q203" i="10"/>
  <c r="O203" i="10"/>
  <c r="M203" i="10"/>
  <c r="W203" i="10"/>
  <c r="L203" i="10"/>
  <c r="M207" i="10"/>
  <c r="W207" i="10"/>
  <c r="L207" i="10"/>
  <c r="T207" i="10"/>
  <c r="I207" i="10"/>
  <c r="R207" i="10"/>
  <c r="H207" i="10"/>
  <c r="Q207" i="10"/>
  <c r="O214" i="10"/>
  <c r="M214" i="10"/>
  <c r="J214" i="10"/>
  <c r="T214" i="10"/>
  <c r="I214" i="10"/>
  <c r="R214" i="10"/>
  <c r="H214" i="10"/>
  <c r="R219" i="10"/>
  <c r="H219" i="10"/>
  <c r="Q219" i="10"/>
  <c r="O219" i="10"/>
  <c r="M219" i="10"/>
  <c r="W219" i="10"/>
  <c r="L219" i="10"/>
  <c r="O222" i="10"/>
  <c r="M222" i="10"/>
  <c r="J222" i="10"/>
  <c r="T222" i="10"/>
  <c r="I222" i="10"/>
  <c r="R222" i="10"/>
  <c r="H222" i="10"/>
  <c r="R227" i="10"/>
  <c r="H227" i="10"/>
  <c r="Q227" i="10"/>
  <c r="O227" i="10"/>
  <c r="M227" i="10"/>
  <c r="W227" i="10"/>
  <c r="L227" i="10"/>
  <c r="I233" i="10"/>
  <c r="T237" i="10"/>
  <c r="I237" i="10"/>
  <c r="R237" i="10"/>
  <c r="H237" i="10"/>
  <c r="Q237" i="10"/>
  <c r="U237" i="10"/>
  <c r="J237" i="10"/>
  <c r="L237" i="10"/>
  <c r="W237" i="10"/>
  <c r="P237" i="10"/>
  <c r="M242" i="10"/>
  <c r="W242" i="10"/>
  <c r="L242" i="10"/>
  <c r="U242" i="10"/>
  <c r="J242" i="10"/>
  <c r="O242" i="10"/>
  <c r="T242" i="10"/>
  <c r="R242" i="10"/>
  <c r="P242" i="10"/>
  <c r="I242" i="10"/>
  <c r="H242" i="10"/>
  <c r="Q161" i="10"/>
  <c r="Q170" i="10"/>
  <c r="T178" i="10"/>
  <c r="R211" i="10"/>
  <c r="H211" i="10"/>
  <c r="Q211" i="10"/>
  <c r="O211" i="10"/>
  <c r="M211" i="10"/>
  <c r="W211" i="10"/>
  <c r="L211" i="10"/>
  <c r="M215" i="10"/>
  <c r="W215" i="10"/>
  <c r="L215" i="10"/>
  <c r="T215" i="10"/>
  <c r="I215" i="10"/>
  <c r="R215" i="10"/>
  <c r="H215" i="10"/>
  <c r="Q215" i="10"/>
  <c r="M223" i="10"/>
  <c r="W223" i="10"/>
  <c r="L223" i="10"/>
  <c r="T223" i="10"/>
  <c r="I223" i="10"/>
  <c r="R223" i="10"/>
  <c r="H223" i="10"/>
  <c r="Q223" i="10"/>
  <c r="J233" i="10"/>
  <c r="W235" i="10"/>
  <c r="U235" i="10"/>
  <c r="J235" i="10"/>
  <c r="T235" i="10"/>
  <c r="I235" i="10"/>
  <c r="Q235" i="10"/>
  <c r="P235" i="10"/>
  <c r="M235" i="10"/>
  <c r="L235" i="10"/>
  <c r="H235" i="10"/>
  <c r="L134" i="10"/>
  <c r="W134" i="10"/>
  <c r="Q138" i="10"/>
  <c r="L142" i="10"/>
  <c r="W142" i="10"/>
  <c r="Q146" i="10"/>
  <c r="M149" i="10"/>
  <c r="W150" i="10"/>
  <c r="Q154" i="10"/>
  <c r="H161" i="10"/>
  <c r="R161" i="10"/>
  <c r="Q162" i="10"/>
  <c r="H170" i="10"/>
  <c r="R170" i="10"/>
  <c r="Q171" i="10"/>
  <c r="P172" i="10"/>
  <c r="M174" i="10"/>
  <c r="H178" i="10"/>
  <c r="U178" i="10"/>
  <c r="U181" i="10"/>
  <c r="J181" i="10"/>
  <c r="T181" i="10"/>
  <c r="I181" i="10"/>
  <c r="R181" i="10"/>
  <c r="W183" i="10"/>
  <c r="L183" i="10"/>
  <c r="T183" i="10"/>
  <c r="I183" i="10"/>
  <c r="R183" i="10"/>
  <c r="H183" i="10"/>
  <c r="Q183" i="10"/>
  <c r="L190" i="10"/>
  <c r="W191" i="10"/>
  <c r="L191" i="10"/>
  <c r="T191" i="10"/>
  <c r="I191" i="10"/>
  <c r="R191" i="10"/>
  <c r="H191" i="10"/>
  <c r="Q191" i="10"/>
  <c r="I203" i="10"/>
  <c r="J207" i="10"/>
  <c r="L214" i="10"/>
  <c r="I219" i="10"/>
  <c r="L222" i="10"/>
  <c r="I227" i="10"/>
  <c r="M237" i="10"/>
  <c r="Q242" i="10"/>
  <c r="H131" i="10"/>
  <c r="I138" i="10"/>
  <c r="T138" i="10"/>
  <c r="H139" i="10"/>
  <c r="I146" i="10"/>
  <c r="T146" i="10"/>
  <c r="H147" i="10"/>
  <c r="R147" i="10"/>
  <c r="I154" i="10"/>
  <c r="T154" i="10"/>
  <c r="H155" i="10"/>
  <c r="R155" i="10"/>
  <c r="J161" i="10"/>
  <c r="I162" i="10"/>
  <c r="T162" i="10"/>
  <c r="H163" i="10"/>
  <c r="R163" i="10"/>
  <c r="J170" i="10"/>
  <c r="I171" i="10"/>
  <c r="T171" i="10"/>
  <c r="H172" i="10"/>
  <c r="R172" i="10"/>
  <c r="P174" i="10"/>
  <c r="J178" i="10"/>
  <c r="H181" i="10"/>
  <c r="J183" i="10"/>
  <c r="P190" i="10"/>
  <c r="O198" i="10"/>
  <c r="M198" i="10"/>
  <c r="U198" i="10"/>
  <c r="J198" i="10"/>
  <c r="T198" i="10"/>
  <c r="I198" i="10"/>
  <c r="R198" i="10"/>
  <c r="H198" i="10"/>
  <c r="P203" i="10"/>
  <c r="P207" i="10"/>
  <c r="Q214" i="10"/>
  <c r="P219" i="10"/>
  <c r="Q222" i="10"/>
  <c r="P227" i="10"/>
  <c r="I147" i="10"/>
  <c r="I155" i="10"/>
  <c r="L161" i="10"/>
  <c r="I163" i="10"/>
  <c r="L170" i="10"/>
  <c r="I172" i="10"/>
  <c r="L178" i="10"/>
  <c r="W180" i="10"/>
  <c r="L180" i="10"/>
  <c r="U180" i="10"/>
  <c r="J180" i="10"/>
  <c r="R180" i="10"/>
  <c r="L181" i="10"/>
  <c r="M183" i="10"/>
  <c r="Q190" i="10"/>
  <c r="M191" i="10"/>
  <c r="M199" i="10"/>
  <c r="W199" i="10"/>
  <c r="L199" i="10"/>
  <c r="T199" i="10"/>
  <c r="I199" i="10"/>
  <c r="R199" i="10"/>
  <c r="H199" i="10"/>
  <c r="Q199" i="10"/>
  <c r="T203" i="10"/>
  <c r="U207" i="10"/>
  <c r="P211" i="10"/>
  <c r="W214" i="10"/>
  <c r="P215" i="10"/>
  <c r="T219" i="10"/>
  <c r="W222" i="10"/>
  <c r="P223" i="10"/>
  <c r="T227" i="10"/>
  <c r="M233" i="10"/>
  <c r="W233" i="10"/>
  <c r="L233" i="10"/>
  <c r="U233" i="10"/>
  <c r="H233" i="10"/>
  <c r="T233" i="10"/>
  <c r="Q233" i="10"/>
  <c r="P233" i="10"/>
  <c r="O233" i="10"/>
  <c r="P184" i="10"/>
  <c r="O185" i="10"/>
  <c r="M186" i="10"/>
  <c r="J188" i="10"/>
  <c r="U188" i="10"/>
  <c r="P192" i="10"/>
  <c r="O193" i="10"/>
  <c r="M194" i="10"/>
  <c r="J196" i="10"/>
  <c r="U196" i="10"/>
  <c r="I197" i="10"/>
  <c r="T197" i="10"/>
  <c r="P200" i="10"/>
  <c r="O201" i="10"/>
  <c r="M202" i="10"/>
  <c r="J204" i="10"/>
  <c r="U204" i="10"/>
  <c r="I205" i="10"/>
  <c r="T205" i="10"/>
  <c r="P208" i="10"/>
  <c r="O209" i="10"/>
  <c r="M210" i="10"/>
  <c r="J212" i="10"/>
  <c r="U212" i="10"/>
  <c r="I213" i="10"/>
  <c r="T213" i="10"/>
  <c r="P216" i="10"/>
  <c r="O217" i="10"/>
  <c r="M218" i="10"/>
  <c r="J220" i="10"/>
  <c r="I221" i="10"/>
  <c r="T221" i="10"/>
  <c r="P224" i="10"/>
  <c r="O225" i="10"/>
  <c r="M226" i="10"/>
  <c r="J229" i="10"/>
  <c r="W229" i="10"/>
  <c r="U260" i="10"/>
  <c r="J260" i="10"/>
  <c r="T260" i="10"/>
  <c r="I260" i="10"/>
  <c r="R260" i="10"/>
  <c r="H260" i="10"/>
  <c r="O260" i="10"/>
  <c r="M260" i="10"/>
  <c r="W260" i="10"/>
  <c r="L260" i="10"/>
  <c r="O186" i="10"/>
  <c r="L188" i="10"/>
  <c r="W188" i="10"/>
  <c r="O194" i="10"/>
  <c r="L196" i="10"/>
  <c r="W196" i="10"/>
  <c r="J197" i="10"/>
  <c r="U197" i="10"/>
  <c r="O202" i="10"/>
  <c r="L204" i="10"/>
  <c r="W204" i="10"/>
  <c r="J205" i="10"/>
  <c r="U205" i="10"/>
  <c r="P209" i="10"/>
  <c r="O210" i="10"/>
  <c r="L212" i="10"/>
  <c r="W212" i="10"/>
  <c r="J213" i="10"/>
  <c r="Q216" i="10"/>
  <c r="P217" i="10"/>
  <c r="O218" i="10"/>
  <c r="W220" i="10"/>
  <c r="J221" i="10"/>
  <c r="Q224" i="10"/>
  <c r="P225" i="10"/>
  <c r="O226" i="10"/>
  <c r="W228" i="10"/>
  <c r="L229" i="10"/>
  <c r="W234" i="10"/>
  <c r="L234" i="10"/>
  <c r="U234" i="10"/>
  <c r="J234" i="10"/>
  <c r="R234" i="10"/>
  <c r="W243" i="10"/>
  <c r="L243" i="10"/>
  <c r="U243" i="10"/>
  <c r="J243" i="10"/>
  <c r="T243" i="10"/>
  <c r="I243" i="10"/>
  <c r="M243" i="10"/>
  <c r="W251" i="10"/>
  <c r="L251" i="10"/>
  <c r="U251" i="10"/>
  <c r="J251" i="10"/>
  <c r="T251" i="10"/>
  <c r="I251" i="10"/>
  <c r="M251" i="10"/>
  <c r="P186" i="10"/>
  <c r="M188" i="10"/>
  <c r="P194" i="10"/>
  <c r="M196" i="10"/>
  <c r="L197" i="10"/>
  <c r="W197" i="10"/>
  <c r="P202" i="10"/>
  <c r="L205" i="10"/>
  <c r="W205" i="10"/>
  <c r="P210" i="10"/>
  <c r="L213" i="10"/>
  <c r="W213" i="10"/>
  <c r="P218" i="10"/>
  <c r="L221" i="10"/>
  <c r="W221" i="10"/>
  <c r="P226" i="10"/>
  <c r="M229" i="10"/>
  <c r="U236" i="10"/>
  <c r="J236" i="10"/>
  <c r="T236" i="10"/>
  <c r="I236" i="10"/>
  <c r="R236" i="10"/>
  <c r="H236" i="10"/>
  <c r="W236" i="10"/>
  <c r="L236" i="10"/>
  <c r="P260" i="10"/>
  <c r="H194" i="10"/>
  <c r="O197" i="10"/>
  <c r="H202" i="10"/>
  <c r="O205" i="10"/>
  <c r="I209" i="10"/>
  <c r="H210" i="10"/>
  <c r="O213" i="10"/>
  <c r="I217" i="10"/>
  <c r="H218" i="10"/>
  <c r="O221" i="10"/>
  <c r="I225" i="10"/>
  <c r="H226" i="10"/>
  <c r="P230" i="10"/>
  <c r="O232" i="10"/>
  <c r="M232" i="10"/>
  <c r="R232" i="10"/>
  <c r="I234" i="10"/>
  <c r="M236" i="10"/>
  <c r="O243" i="10"/>
  <c r="T245" i="10"/>
  <c r="I245" i="10"/>
  <c r="R245" i="10"/>
  <c r="H245" i="10"/>
  <c r="Q245" i="10"/>
  <c r="U245" i="10"/>
  <c r="J245" i="10"/>
  <c r="T253" i="10"/>
  <c r="I253" i="10"/>
  <c r="R253" i="10"/>
  <c r="H253" i="10"/>
  <c r="Q253" i="10"/>
  <c r="U253" i="10"/>
  <c r="J253" i="10"/>
  <c r="R229" i="10"/>
  <c r="H229" i="10"/>
  <c r="Q229" i="10"/>
  <c r="P241" i="10"/>
  <c r="Q248" i="10"/>
  <c r="P249" i="10"/>
  <c r="Q256" i="10"/>
  <c r="P257" i="10"/>
  <c r="O258" i="10"/>
  <c r="M259" i="10"/>
  <c r="Q264" i="10"/>
  <c r="P265" i="10"/>
  <c r="O266" i="10"/>
  <c r="M267" i="10"/>
  <c r="L268" i="10"/>
  <c r="W268" i="10"/>
  <c r="Q272" i="10"/>
  <c r="O274" i="10"/>
  <c r="M275" i="10"/>
  <c r="L276" i="10"/>
  <c r="W276" i="10"/>
  <c r="O282" i="10"/>
  <c r="M283" i="10"/>
  <c r="O290" i="10"/>
  <c r="M291" i="10"/>
  <c r="O298" i="10"/>
  <c r="M299" i="10"/>
  <c r="O306" i="10"/>
  <c r="M307" i="10"/>
  <c r="O314" i="10"/>
  <c r="M315" i="10"/>
  <c r="P258" i="10"/>
  <c r="O259" i="10"/>
  <c r="P266" i="10"/>
  <c r="O267" i="10"/>
  <c r="M268" i="10"/>
  <c r="P274" i="10"/>
  <c r="O275" i="10"/>
  <c r="M276" i="10"/>
  <c r="P282" i="10"/>
  <c r="O283" i="10"/>
  <c r="P290" i="10"/>
  <c r="O291" i="10"/>
  <c r="P298" i="10"/>
  <c r="O299" i="10"/>
  <c r="P306" i="10"/>
  <c r="O307" i="10"/>
  <c r="P314" i="10"/>
  <c r="O315" i="10"/>
  <c r="P259" i="10"/>
  <c r="P267" i="10"/>
  <c r="O268" i="10"/>
  <c r="P275" i="10"/>
  <c r="O276" i="10"/>
  <c r="P283" i="10"/>
  <c r="P291" i="10"/>
  <c r="P299" i="10"/>
  <c r="P307" i="10"/>
  <c r="Q314" i="10"/>
  <c r="P315" i="10"/>
  <c r="P268" i="10"/>
  <c r="P276" i="10"/>
  <c r="H282" i="10"/>
  <c r="R282" i="10"/>
  <c r="Q283" i="10"/>
  <c r="Q291" i="10"/>
  <c r="Q315" i="10"/>
  <c r="R315" i="10"/>
  <c r="P238" i="10"/>
  <c r="M240" i="10"/>
  <c r="L241" i="10"/>
  <c r="W241" i="10"/>
  <c r="P246" i="10"/>
  <c r="M248" i="10"/>
  <c r="L249" i="10"/>
  <c r="W249" i="10"/>
  <c r="P254" i="10"/>
  <c r="M256" i="10"/>
  <c r="L257" i="10"/>
  <c r="W257" i="10"/>
  <c r="J258" i="10"/>
  <c r="U258" i="10"/>
  <c r="I259" i="10"/>
  <c r="T259" i="10"/>
  <c r="P262" i="10"/>
  <c r="M264" i="10"/>
  <c r="L265" i="10"/>
  <c r="W265" i="10"/>
  <c r="J266" i="10"/>
  <c r="U266" i="10"/>
  <c r="I267" i="10"/>
  <c r="T267" i="10"/>
  <c r="H268" i="10"/>
  <c r="R268" i="10"/>
  <c r="J274" i="10"/>
  <c r="U274" i="10"/>
  <c r="I275" i="10"/>
  <c r="T275" i="10"/>
  <c r="H276" i="10"/>
  <c r="R276" i="10"/>
  <c r="J282" i="10"/>
  <c r="U282" i="10"/>
  <c r="I283" i="10"/>
  <c r="T283" i="10"/>
  <c r="J290" i="10"/>
  <c r="U290" i="10"/>
  <c r="I291" i="10"/>
  <c r="T291" i="10"/>
  <c r="J298" i="10"/>
  <c r="U298" i="10"/>
  <c r="I299" i="10"/>
  <c r="T299" i="10"/>
  <c r="J306" i="10"/>
  <c r="U306" i="10"/>
  <c r="I307" i="10"/>
  <c r="T307" i="10"/>
  <c r="J314" i="10"/>
  <c r="U314" i="10"/>
  <c r="I315" i="10"/>
  <c r="T315" i="10"/>
  <c r="O240" i="10"/>
  <c r="M241" i="10"/>
  <c r="O248" i="10"/>
  <c r="M249" i="10"/>
  <c r="O256" i="10"/>
  <c r="M257" i="10"/>
  <c r="L258" i="10"/>
  <c r="W258" i="10"/>
  <c r="J259" i="10"/>
  <c r="U259" i="10"/>
  <c r="O264" i="10"/>
  <c r="M265" i="10"/>
  <c r="L266" i="10"/>
  <c r="W266" i="10"/>
  <c r="J267" i="10"/>
  <c r="U267" i="10"/>
  <c r="I268" i="10"/>
  <c r="T268" i="10"/>
  <c r="O272" i="10"/>
  <c r="L274" i="10"/>
  <c r="W274" i="10"/>
  <c r="J275" i="10"/>
  <c r="U275" i="10"/>
  <c r="I276" i="10"/>
  <c r="T276" i="10"/>
  <c r="L282" i="10"/>
  <c r="W282" i="10"/>
  <c r="J283" i="10"/>
  <c r="U283" i="10"/>
  <c r="L290" i="10"/>
  <c r="W290" i="10"/>
  <c r="J291" i="10"/>
  <c r="U291" i="10"/>
  <c r="L298" i="10"/>
  <c r="W298" i="10"/>
  <c r="J299" i="10"/>
  <c r="U299" i="10"/>
  <c r="L306" i="10"/>
  <c r="W306" i="10"/>
  <c r="J307" i="10"/>
  <c r="U307" i="10"/>
  <c r="L314" i="10"/>
  <c r="W314" i="10"/>
  <c r="J315" i="10"/>
  <c r="U315" i="10"/>
  <c r="L259" i="10"/>
  <c r="L267" i="10"/>
  <c r="J268" i="10"/>
  <c r="L275" i="10"/>
  <c r="J276" i="10"/>
  <c r="L283" i="10"/>
  <c r="L291" i="10"/>
  <c r="L299" i="10"/>
  <c r="L307" i="10"/>
  <c r="L315" i="10"/>
  <c r="O5" i="7"/>
  <c r="P5" i="7" s="1"/>
  <c r="AI5" i="7"/>
  <c r="R6" i="7"/>
  <c r="S6" i="7" s="1"/>
  <c r="AJ6" i="7"/>
  <c r="W7" i="7"/>
  <c r="X7" i="7" s="1"/>
  <c r="AB6" i="7"/>
  <c r="G7" i="7"/>
  <c r="AC7" i="7"/>
  <c r="AB5" i="7"/>
  <c r="G6" i="7"/>
  <c r="AC6" i="7"/>
  <c r="I7" i="7"/>
  <c r="J7" i="7" s="1"/>
  <c r="AE7" i="7"/>
  <c r="AB7" i="7"/>
  <c r="AC5" i="7"/>
  <c r="I6" i="7"/>
  <c r="J6" i="7" s="1"/>
  <c r="AE6" i="7"/>
  <c r="L7" i="7"/>
  <c r="M7" i="7" s="1"/>
  <c r="AG7" i="7"/>
  <c r="I5" i="7"/>
  <c r="J5" i="7" s="1"/>
  <c r="AE5" i="7"/>
  <c r="L6" i="7"/>
  <c r="M6" i="7" s="1"/>
  <c r="AG6" i="7"/>
  <c r="O7" i="7"/>
  <c r="P7" i="7" s="1"/>
  <c r="AI7" i="7"/>
  <c r="L5" i="7"/>
  <c r="M5" i="7" s="1"/>
  <c r="O6" i="7"/>
  <c r="P6" i="7" s="1"/>
  <c r="R7" i="7"/>
  <c r="S7" i="7" s="1"/>
  <c r="U10" i="7" l="1"/>
  <c r="S9" i="7"/>
  <c r="U8" i="7"/>
  <c r="C313" i="10"/>
  <c r="D313" i="10" s="1"/>
  <c r="C314" i="10"/>
  <c r="D314" i="10" s="1"/>
  <c r="C315" i="10"/>
  <c r="D315" i="10" s="1"/>
  <c r="C310" i="10"/>
  <c r="D310" i="10" s="1"/>
  <c r="C311" i="10"/>
  <c r="D311" i="10" s="1"/>
  <c r="C312" i="10"/>
  <c r="D312" i="10" s="1"/>
  <c r="A6" i="24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D5" i="26"/>
  <c r="AJ15" i="25"/>
  <c r="AI15" i="25"/>
  <c r="AF15" i="25"/>
  <c r="AE15" i="25"/>
  <c r="AC15" i="25"/>
  <c r="AA15" i="25"/>
  <c r="Y15" i="25"/>
  <c r="V15" i="25"/>
  <c r="Q15" i="25"/>
  <c r="N15" i="25"/>
  <c r="L15" i="25"/>
  <c r="H15" i="25"/>
  <c r="AJ14" i="25"/>
  <c r="AI14" i="25"/>
  <c r="AF14" i="25"/>
  <c r="AC14" i="25"/>
  <c r="AA14" i="25"/>
  <c r="Y14" i="25"/>
  <c r="V14" i="25"/>
  <c r="S14" i="25"/>
  <c r="Q14" i="25"/>
  <c r="N14" i="25"/>
  <c r="L14" i="25"/>
  <c r="AI13" i="25"/>
  <c r="AC13" i="25"/>
  <c r="AA13" i="25"/>
  <c r="S13" i="25"/>
  <c r="L13" i="25"/>
  <c r="D9" i="25"/>
  <c r="S15" i="25" l="1"/>
  <c r="K315" i="10"/>
  <c r="K313" i="10"/>
  <c r="K311" i="10"/>
  <c r="K310" i="10"/>
  <c r="K312" i="10"/>
  <c r="J28" i="28"/>
  <c r="E28" i="28"/>
  <c r="E30" i="28"/>
  <c r="F28" i="27"/>
  <c r="K258" i="10"/>
  <c r="K261" i="10"/>
  <c r="K260" i="10"/>
  <c r="J22" i="26"/>
  <c r="F22" i="26"/>
  <c r="S10" i="25"/>
  <c r="S6" i="25"/>
  <c r="S17" i="25"/>
  <c r="S9" i="25"/>
  <c r="S7" i="25"/>
  <c r="S16" i="25"/>
  <c r="G12" i="28" l="1"/>
  <c r="G8" i="28"/>
  <c r="G16" i="28"/>
  <c r="G24" i="28"/>
  <c r="G9" i="28"/>
  <c r="G17" i="28"/>
  <c r="G25" i="28"/>
  <c r="G20" i="28"/>
  <c r="G26" i="28"/>
  <c r="G14" i="28"/>
  <c r="G18" i="28"/>
  <c r="G23" i="28"/>
  <c r="G10" i="28"/>
  <c r="G15" i="28"/>
  <c r="G19" i="28"/>
  <c r="G7" i="28"/>
  <c r="G11" i="28"/>
  <c r="G21" i="28"/>
  <c r="G22" i="28"/>
  <c r="G13" i="28"/>
  <c r="H9" i="27"/>
  <c r="H13" i="27"/>
  <c r="H17" i="27"/>
  <c r="H21" i="27"/>
  <c r="H25" i="27"/>
  <c r="H16" i="27"/>
  <c r="H20" i="27"/>
  <c r="H14" i="27"/>
  <c r="H18" i="27"/>
  <c r="H22" i="27"/>
  <c r="H26" i="27"/>
  <c r="H8" i="27"/>
  <c r="H12" i="27"/>
  <c r="H24" i="27"/>
  <c r="H7" i="27"/>
  <c r="H11" i="27"/>
  <c r="H15" i="27"/>
  <c r="H19" i="27"/>
  <c r="H23" i="27"/>
  <c r="H10" i="27"/>
  <c r="H6" i="27"/>
  <c r="H18" i="26"/>
  <c r="H10" i="26"/>
  <c r="H14" i="26"/>
  <c r="H9" i="26"/>
  <c r="H17" i="26"/>
  <c r="H13" i="26"/>
  <c r="H15" i="26"/>
  <c r="H12" i="26"/>
  <c r="H6" i="26"/>
  <c r="H11" i="26"/>
  <c r="H20" i="26"/>
  <c r="H8" i="26"/>
  <c r="H19" i="26"/>
  <c r="H7" i="26"/>
  <c r="H16" i="26"/>
  <c r="K314" i="10"/>
  <c r="G6" i="28"/>
  <c r="H5" i="27"/>
  <c r="K259" i="10"/>
  <c r="H5" i="26"/>
  <c r="K135" i="10"/>
  <c r="K134" i="10"/>
  <c r="P5" i="26"/>
  <c r="J22" i="24" l="1"/>
  <c r="K129" i="10"/>
  <c r="K128" i="10"/>
  <c r="F22" i="24"/>
  <c r="H6" i="24" l="1"/>
  <c r="H10" i="24"/>
  <c r="H15" i="24"/>
  <c r="H19" i="24"/>
  <c r="H7" i="24"/>
  <c r="H11" i="24"/>
  <c r="H16" i="24"/>
  <c r="H20" i="24"/>
  <c r="H8" i="24"/>
  <c r="H12" i="24"/>
  <c r="H14" i="24"/>
  <c r="H17" i="24"/>
  <c r="H13" i="24"/>
  <c r="H9" i="24"/>
  <c r="H18" i="24"/>
  <c r="K116" i="10"/>
  <c r="H5" i="24"/>
  <c r="K74" i="10" l="1"/>
  <c r="K68" i="10" l="1"/>
  <c r="L25" i="2" l="1"/>
  <c r="L24" i="2"/>
  <c r="J25" i="2"/>
  <c r="J24" i="2"/>
  <c r="C51" i="10" l="1"/>
  <c r="D51" i="10" s="1"/>
  <c r="C49" i="10"/>
  <c r="D49" i="10" s="1"/>
  <c r="C50" i="10"/>
  <c r="D50" i="10" s="1"/>
  <c r="C52" i="10"/>
  <c r="D52" i="10" s="1"/>
  <c r="C53" i="10"/>
  <c r="D53" i="10" s="1"/>
  <c r="C54" i="10"/>
  <c r="D54" i="10" s="1"/>
  <c r="C55" i="10"/>
  <c r="D55" i="10" s="1"/>
  <c r="C56" i="10"/>
  <c r="D56" i="10" s="1"/>
  <c r="C57" i="10"/>
  <c r="D57" i="10" s="1"/>
  <c r="C58" i="10"/>
  <c r="D58" i="10" s="1"/>
  <c r="C59" i="10"/>
  <c r="D59" i="10" s="1"/>
  <c r="C60" i="10"/>
  <c r="D60" i="10" s="1"/>
  <c r="C61" i="10"/>
  <c r="D61" i="10" s="1"/>
  <c r="C62" i="10"/>
  <c r="D62" i="10" s="1"/>
  <c r="C63" i="10"/>
  <c r="D63" i="10" s="1"/>
  <c r="C64" i="10"/>
  <c r="D64" i="10" s="1"/>
  <c r="C65" i="10"/>
  <c r="D65" i="10" s="1"/>
  <c r="C66" i="10"/>
  <c r="D66" i="10" s="1"/>
  <c r="C67" i="10"/>
  <c r="D67" i="10" s="1"/>
  <c r="C68" i="10"/>
  <c r="D68" i="10" s="1"/>
  <c r="C69" i="10"/>
  <c r="D69" i="10" s="1"/>
  <c r="C70" i="10"/>
  <c r="D70" i="10" s="1"/>
  <c r="C71" i="10"/>
  <c r="D71" i="10" s="1"/>
  <c r="C72" i="10"/>
  <c r="D72" i="10" s="1"/>
  <c r="C73" i="10"/>
  <c r="D73" i="10" s="1"/>
  <c r="C74" i="10"/>
  <c r="D74" i="10" s="1"/>
  <c r="C75" i="10"/>
  <c r="D75" i="10" s="1"/>
  <c r="C76" i="10"/>
  <c r="D76" i="10" s="1"/>
  <c r="C77" i="10"/>
  <c r="D77" i="10" s="1"/>
  <c r="C78" i="10"/>
  <c r="D78" i="10" s="1"/>
  <c r="C79" i="10"/>
  <c r="D79" i="10" s="1"/>
  <c r="C80" i="10"/>
  <c r="D80" i="10" s="1"/>
  <c r="C81" i="10"/>
  <c r="D81" i="10" s="1"/>
  <c r="C82" i="10"/>
  <c r="D82" i="10" s="1"/>
  <c r="C83" i="10"/>
  <c r="D83" i="10" s="1"/>
  <c r="C84" i="10"/>
  <c r="D84" i="10" s="1"/>
  <c r="C85" i="10"/>
  <c r="D85" i="10" s="1"/>
  <c r="C86" i="10"/>
  <c r="D86" i="10" s="1"/>
  <c r="C87" i="10"/>
  <c r="D87" i="10" s="1"/>
  <c r="C88" i="10"/>
  <c r="D88" i="10" s="1"/>
  <c r="C89" i="10"/>
  <c r="D89" i="10" s="1"/>
  <c r="C90" i="10"/>
  <c r="D90" i="10" s="1"/>
  <c r="C91" i="10"/>
  <c r="D91" i="10" s="1"/>
  <c r="C92" i="10"/>
  <c r="D92" i="10" s="1"/>
  <c r="C93" i="10"/>
  <c r="D93" i="10" s="1"/>
  <c r="C94" i="10"/>
  <c r="D94" i="10" s="1"/>
  <c r="C95" i="10"/>
  <c r="D95" i="10" s="1"/>
  <c r="C96" i="10"/>
  <c r="D96" i="10" s="1"/>
  <c r="C97" i="10"/>
  <c r="D97" i="10" s="1"/>
  <c r="C98" i="10"/>
  <c r="D98" i="10" s="1"/>
  <c r="C99" i="10"/>
  <c r="D99" i="10" s="1"/>
  <c r="C100" i="10"/>
  <c r="D100" i="10" s="1"/>
  <c r="C101" i="10"/>
  <c r="D101" i="10" s="1"/>
  <c r="C102" i="10"/>
  <c r="D102" i="10" s="1"/>
  <c r="C103" i="10"/>
  <c r="D103" i="10" s="1"/>
  <c r="C104" i="10"/>
  <c r="D104" i="10" s="1"/>
  <c r="C105" i="10"/>
  <c r="D105" i="10" s="1"/>
  <c r="C106" i="10"/>
  <c r="D106" i="10" s="1"/>
  <c r="C107" i="10"/>
  <c r="D107" i="10" s="1"/>
  <c r="C108" i="10"/>
  <c r="D108" i="10" s="1"/>
  <c r="C109" i="10"/>
  <c r="D109" i="10" s="1"/>
  <c r="C110" i="10"/>
  <c r="D110" i="10" s="1"/>
  <c r="C111" i="10"/>
  <c r="D111" i="10" s="1"/>
  <c r="C112" i="10"/>
  <c r="D112" i="10" s="1"/>
  <c r="C113" i="10"/>
  <c r="D113" i="10" s="1"/>
  <c r="C114" i="10"/>
  <c r="D114" i="10" s="1"/>
  <c r="C115" i="10"/>
  <c r="D115" i="10" s="1"/>
  <c r="C116" i="10"/>
  <c r="D116" i="10" s="1"/>
  <c r="C117" i="10"/>
  <c r="D117" i="10" s="1"/>
  <c r="C118" i="10"/>
  <c r="D118" i="10" s="1"/>
  <c r="C119" i="10"/>
  <c r="D119" i="10" s="1"/>
  <c r="C120" i="10"/>
  <c r="D120" i="10" s="1"/>
  <c r="C121" i="10"/>
  <c r="D121" i="10" s="1"/>
  <c r="C122" i="10"/>
  <c r="D122" i="10" s="1"/>
  <c r="C123" i="10"/>
  <c r="D123" i="10" s="1"/>
  <c r="C124" i="10"/>
  <c r="D124" i="10" s="1"/>
  <c r="C125" i="10"/>
  <c r="D125" i="10" s="1"/>
  <c r="C126" i="10"/>
  <c r="D126" i="10" s="1"/>
  <c r="C127" i="10"/>
  <c r="D127" i="10" s="1"/>
  <c r="C128" i="10"/>
  <c r="D128" i="10" s="1"/>
  <c r="C129" i="10"/>
  <c r="D129" i="10" s="1"/>
  <c r="C130" i="10"/>
  <c r="D130" i="10" s="1"/>
  <c r="C131" i="10"/>
  <c r="D131" i="10" s="1"/>
  <c r="C132" i="10"/>
  <c r="D132" i="10" s="1"/>
  <c r="C133" i="10"/>
  <c r="D133" i="10" s="1"/>
  <c r="C134" i="10"/>
  <c r="D134" i="10" s="1"/>
  <c r="C135" i="10"/>
  <c r="D135" i="10" s="1"/>
  <c r="C136" i="10"/>
  <c r="D136" i="10" s="1"/>
  <c r="C137" i="10"/>
  <c r="D137" i="10" s="1"/>
  <c r="C138" i="10"/>
  <c r="D138" i="10" s="1"/>
  <c r="C139" i="10"/>
  <c r="D139" i="10" s="1"/>
  <c r="C140" i="10"/>
  <c r="D140" i="10" s="1"/>
  <c r="C141" i="10"/>
  <c r="D141" i="10" s="1"/>
  <c r="C142" i="10"/>
  <c r="D142" i="10" s="1"/>
  <c r="C143" i="10"/>
  <c r="D143" i="10" s="1"/>
  <c r="C144" i="10"/>
  <c r="D144" i="10" s="1"/>
  <c r="C145" i="10"/>
  <c r="D145" i="10" s="1"/>
  <c r="C146" i="10"/>
  <c r="D146" i="10" s="1"/>
  <c r="C147" i="10"/>
  <c r="D147" i="10" s="1"/>
  <c r="C148" i="10"/>
  <c r="D148" i="10" s="1"/>
  <c r="C149" i="10"/>
  <c r="D149" i="10" s="1"/>
  <c r="C150" i="10"/>
  <c r="D150" i="10" s="1"/>
  <c r="C151" i="10"/>
  <c r="D151" i="10" s="1"/>
  <c r="C152" i="10"/>
  <c r="D152" i="10" s="1"/>
  <c r="C153" i="10"/>
  <c r="D153" i="10" s="1"/>
  <c r="C154" i="10"/>
  <c r="D154" i="10" s="1"/>
  <c r="C155" i="10"/>
  <c r="D155" i="10" s="1"/>
  <c r="C156" i="10"/>
  <c r="D156" i="10" s="1"/>
  <c r="C157" i="10"/>
  <c r="D157" i="10" s="1"/>
  <c r="C158" i="10"/>
  <c r="D158" i="10" s="1"/>
  <c r="C159" i="10"/>
  <c r="D159" i="10" s="1"/>
  <c r="C160" i="10"/>
  <c r="D160" i="10" s="1"/>
  <c r="C161" i="10"/>
  <c r="D161" i="10" s="1"/>
  <c r="C162" i="10"/>
  <c r="D162" i="10" s="1"/>
  <c r="C163" i="10"/>
  <c r="D163" i="10" s="1"/>
  <c r="C164" i="10"/>
  <c r="D164" i="10" s="1"/>
  <c r="C167" i="10"/>
  <c r="D167" i="10" s="1"/>
  <c r="C168" i="10"/>
  <c r="D168" i="10" s="1"/>
  <c r="C169" i="10"/>
  <c r="D169" i="10" s="1"/>
  <c r="C170" i="10"/>
  <c r="D170" i="10" s="1"/>
  <c r="C171" i="10"/>
  <c r="D171" i="10" s="1"/>
  <c r="C172" i="10"/>
  <c r="D172" i="10" s="1"/>
  <c r="C173" i="10"/>
  <c r="D173" i="10" s="1"/>
  <c r="C174" i="10"/>
  <c r="D174" i="10" s="1"/>
  <c r="C175" i="10"/>
  <c r="D175" i="10" s="1"/>
  <c r="C176" i="10"/>
  <c r="D176" i="10" s="1"/>
  <c r="C177" i="10"/>
  <c r="D177" i="10" s="1"/>
  <c r="C178" i="10"/>
  <c r="D178" i="10" s="1"/>
  <c r="C179" i="10"/>
  <c r="D179" i="10" s="1"/>
  <c r="C180" i="10"/>
  <c r="D180" i="10" s="1"/>
  <c r="C181" i="10"/>
  <c r="D181" i="10" s="1"/>
  <c r="C182" i="10"/>
  <c r="D182" i="10" s="1"/>
  <c r="C183" i="10"/>
  <c r="D183" i="10" s="1"/>
  <c r="C184" i="10"/>
  <c r="D184" i="10" s="1"/>
  <c r="C185" i="10"/>
  <c r="D185" i="10" s="1"/>
  <c r="C186" i="10"/>
  <c r="D186" i="10" s="1"/>
  <c r="C187" i="10"/>
  <c r="D187" i="10" s="1"/>
  <c r="C188" i="10"/>
  <c r="D188" i="10" s="1"/>
  <c r="C189" i="10"/>
  <c r="D189" i="10" s="1"/>
  <c r="C190" i="10"/>
  <c r="D190" i="10" s="1"/>
  <c r="C191" i="10"/>
  <c r="D191" i="10" s="1"/>
  <c r="C192" i="10"/>
  <c r="D192" i="10" s="1"/>
  <c r="C193" i="10"/>
  <c r="D193" i="10" s="1"/>
  <c r="C194" i="10"/>
  <c r="D194" i="10" s="1"/>
  <c r="C195" i="10"/>
  <c r="D195" i="10" s="1"/>
  <c r="C196" i="10"/>
  <c r="D196" i="10" s="1"/>
  <c r="C197" i="10"/>
  <c r="D197" i="10" s="1"/>
  <c r="C198" i="10"/>
  <c r="D198" i="10" s="1"/>
  <c r="C199" i="10"/>
  <c r="D199" i="10" s="1"/>
  <c r="C200" i="10"/>
  <c r="D200" i="10" s="1"/>
  <c r="C201" i="10"/>
  <c r="D201" i="10" s="1"/>
  <c r="C202" i="10"/>
  <c r="D202" i="10" s="1"/>
  <c r="C203" i="10"/>
  <c r="D203" i="10" s="1"/>
  <c r="C204" i="10"/>
  <c r="D204" i="10" s="1"/>
  <c r="C205" i="10"/>
  <c r="D205" i="10" s="1"/>
  <c r="C206" i="10"/>
  <c r="D206" i="10" s="1"/>
  <c r="C207" i="10"/>
  <c r="D207" i="10" s="1"/>
  <c r="C208" i="10"/>
  <c r="D208" i="10" s="1"/>
  <c r="C209" i="10"/>
  <c r="D209" i="10" s="1"/>
  <c r="C210" i="10"/>
  <c r="D210" i="10" s="1"/>
  <c r="C211" i="10"/>
  <c r="D211" i="10" s="1"/>
  <c r="C212" i="10"/>
  <c r="D212" i="10" s="1"/>
  <c r="C213" i="10"/>
  <c r="D213" i="10" s="1"/>
  <c r="C214" i="10"/>
  <c r="D214" i="10" s="1"/>
  <c r="C215" i="10"/>
  <c r="D215" i="10" s="1"/>
  <c r="C216" i="10"/>
  <c r="D216" i="10" s="1"/>
  <c r="C217" i="10"/>
  <c r="D217" i="10" s="1"/>
  <c r="C218" i="10"/>
  <c r="D218" i="10" s="1"/>
  <c r="C219" i="10"/>
  <c r="D219" i="10" s="1"/>
  <c r="C220" i="10"/>
  <c r="D220" i="10" s="1"/>
  <c r="C221" i="10"/>
  <c r="D221" i="10" s="1"/>
  <c r="C222" i="10"/>
  <c r="D222" i="10" s="1"/>
  <c r="C223" i="10"/>
  <c r="D223" i="10" s="1"/>
  <c r="C224" i="10"/>
  <c r="D224" i="10" s="1"/>
  <c r="C225" i="10"/>
  <c r="D225" i="10" s="1"/>
  <c r="C226" i="10"/>
  <c r="D226" i="10" s="1"/>
  <c r="C227" i="10"/>
  <c r="D227" i="10" s="1"/>
  <c r="C228" i="10"/>
  <c r="D228" i="10" s="1"/>
  <c r="C229" i="10"/>
  <c r="D229" i="10" s="1"/>
  <c r="C230" i="10"/>
  <c r="D230" i="10" s="1"/>
  <c r="C231" i="10"/>
  <c r="D231" i="10" s="1"/>
  <c r="C232" i="10"/>
  <c r="D232" i="10" s="1"/>
  <c r="C233" i="10"/>
  <c r="D233" i="10" s="1"/>
  <c r="C234" i="10"/>
  <c r="D234" i="10" s="1"/>
  <c r="C235" i="10"/>
  <c r="D235" i="10" s="1"/>
  <c r="C236" i="10"/>
  <c r="D236" i="10" s="1"/>
  <c r="C237" i="10"/>
  <c r="D237" i="10" s="1"/>
  <c r="C238" i="10"/>
  <c r="D238" i="10" s="1"/>
  <c r="C239" i="10"/>
  <c r="D239" i="10" s="1"/>
  <c r="C240" i="10"/>
  <c r="D240" i="10" s="1"/>
  <c r="C241" i="10"/>
  <c r="D241" i="10" s="1"/>
  <c r="C242" i="10"/>
  <c r="D242" i="10" s="1"/>
  <c r="C243" i="10"/>
  <c r="D243" i="10" s="1"/>
  <c r="C244" i="10"/>
  <c r="D244" i="10" s="1"/>
  <c r="C245" i="10"/>
  <c r="D245" i="10" s="1"/>
  <c r="C246" i="10"/>
  <c r="D246" i="10" s="1"/>
  <c r="C247" i="10"/>
  <c r="D247" i="10" s="1"/>
  <c r="C248" i="10"/>
  <c r="D248" i="10" s="1"/>
  <c r="C249" i="10"/>
  <c r="D249" i="10" s="1"/>
  <c r="C250" i="10"/>
  <c r="D250" i="10" s="1"/>
  <c r="C251" i="10"/>
  <c r="D251" i="10" s="1"/>
  <c r="C252" i="10"/>
  <c r="D252" i="10" s="1"/>
  <c r="C253" i="10"/>
  <c r="D253" i="10" s="1"/>
  <c r="C254" i="10"/>
  <c r="D254" i="10" s="1"/>
  <c r="C255" i="10"/>
  <c r="D255" i="10" s="1"/>
  <c r="C256" i="10"/>
  <c r="D256" i="10" s="1"/>
  <c r="C257" i="10"/>
  <c r="D257" i="10" s="1"/>
  <c r="C258" i="10"/>
  <c r="D258" i="10" s="1"/>
  <c r="C259" i="10"/>
  <c r="D259" i="10" s="1"/>
  <c r="C260" i="10"/>
  <c r="D260" i="10" s="1"/>
  <c r="C261" i="10"/>
  <c r="D261" i="10" s="1"/>
  <c r="C262" i="10"/>
  <c r="D262" i="10" s="1"/>
  <c r="C263" i="10"/>
  <c r="D263" i="10" s="1"/>
  <c r="C264" i="10"/>
  <c r="D264" i="10" s="1"/>
  <c r="C265" i="10"/>
  <c r="D265" i="10" s="1"/>
  <c r="C266" i="10"/>
  <c r="D266" i="10" s="1"/>
  <c r="C267" i="10"/>
  <c r="D267" i="10" s="1"/>
  <c r="C268" i="10"/>
  <c r="D268" i="10" s="1"/>
  <c r="C269" i="10"/>
  <c r="D269" i="10" s="1"/>
  <c r="C270" i="10"/>
  <c r="D270" i="10" s="1"/>
  <c r="C271" i="10"/>
  <c r="D271" i="10" s="1"/>
  <c r="C272" i="10"/>
  <c r="D272" i="10" s="1"/>
  <c r="C273" i="10"/>
  <c r="D273" i="10" s="1"/>
  <c r="C274" i="10"/>
  <c r="D274" i="10" s="1"/>
  <c r="C275" i="10"/>
  <c r="D275" i="10" s="1"/>
  <c r="C276" i="10"/>
  <c r="D276" i="10" s="1"/>
  <c r="C277" i="10"/>
  <c r="D277" i="10" s="1"/>
  <c r="C278" i="10"/>
  <c r="D278" i="10" s="1"/>
  <c r="C279" i="10"/>
  <c r="D279" i="10" s="1"/>
  <c r="C280" i="10"/>
  <c r="D280" i="10" s="1"/>
  <c r="C281" i="10"/>
  <c r="D281" i="10" s="1"/>
  <c r="C282" i="10"/>
  <c r="D282" i="10" s="1"/>
  <c r="C283" i="10"/>
  <c r="D283" i="10" s="1"/>
  <c r="C284" i="10"/>
  <c r="D284" i="10" s="1"/>
  <c r="C285" i="10"/>
  <c r="D285" i="10" s="1"/>
  <c r="C286" i="10"/>
  <c r="D286" i="10" s="1"/>
  <c r="C287" i="10"/>
  <c r="D287" i="10" s="1"/>
  <c r="C288" i="10"/>
  <c r="D288" i="10" s="1"/>
  <c r="C289" i="10"/>
  <c r="D289" i="10" s="1"/>
  <c r="C290" i="10"/>
  <c r="D290" i="10" s="1"/>
  <c r="C291" i="10"/>
  <c r="D291" i="10" s="1"/>
  <c r="C292" i="10"/>
  <c r="D292" i="10" s="1"/>
  <c r="C293" i="10"/>
  <c r="D293" i="10" s="1"/>
  <c r="C294" i="10"/>
  <c r="D294" i="10" s="1"/>
  <c r="C295" i="10"/>
  <c r="D295" i="10" s="1"/>
  <c r="C296" i="10"/>
  <c r="D296" i="10" s="1"/>
  <c r="C297" i="10"/>
  <c r="D297" i="10" s="1"/>
  <c r="C298" i="10"/>
  <c r="D298" i="10" s="1"/>
  <c r="C299" i="10"/>
  <c r="D299" i="10" s="1"/>
  <c r="C300" i="10"/>
  <c r="D300" i="10" s="1"/>
  <c r="C301" i="10"/>
  <c r="D301" i="10" s="1"/>
  <c r="C302" i="10"/>
  <c r="D302" i="10" s="1"/>
  <c r="C303" i="10"/>
  <c r="D303" i="10" s="1"/>
  <c r="C304" i="10"/>
  <c r="D304" i="10" s="1"/>
  <c r="C305" i="10"/>
  <c r="D305" i="10" s="1"/>
  <c r="C306" i="10"/>
  <c r="D306" i="10" s="1"/>
  <c r="C307" i="10"/>
  <c r="D307" i="10" s="1"/>
  <c r="C308" i="10"/>
  <c r="D308" i="10" s="1"/>
  <c r="C309" i="10"/>
  <c r="D309" i="10" s="1"/>
  <c r="C33" i="10"/>
  <c r="D33" i="10" s="1"/>
  <c r="C34" i="10"/>
  <c r="D34" i="10" s="1"/>
  <c r="C35" i="10"/>
  <c r="D35" i="10" s="1"/>
  <c r="C36" i="10"/>
  <c r="D36" i="10" s="1"/>
  <c r="C37" i="10"/>
  <c r="D37" i="10" s="1"/>
  <c r="C38" i="10"/>
  <c r="D38" i="10" s="1"/>
  <c r="C39" i="10"/>
  <c r="D39" i="10" s="1"/>
  <c r="C40" i="10"/>
  <c r="D40" i="10" s="1"/>
  <c r="C41" i="10"/>
  <c r="D41" i="10" s="1"/>
  <c r="C42" i="10"/>
  <c r="D42" i="10" s="1"/>
  <c r="C43" i="10"/>
  <c r="D43" i="10" s="1"/>
  <c r="C44" i="10"/>
  <c r="D44" i="10" s="1"/>
  <c r="C45" i="10"/>
  <c r="D45" i="10" s="1"/>
  <c r="C46" i="10"/>
  <c r="D46" i="10" s="1"/>
  <c r="C47" i="10"/>
  <c r="D47" i="10" s="1"/>
  <c r="C48" i="10"/>
  <c r="D48" i="10" s="1"/>
  <c r="C4" i="10"/>
  <c r="D4" i="10" s="1"/>
  <c r="C5" i="10"/>
  <c r="D5" i="10" s="1"/>
  <c r="C6" i="10"/>
  <c r="D6" i="10" s="1"/>
  <c r="C7" i="10"/>
  <c r="D7" i="10" s="1"/>
  <c r="C8" i="10"/>
  <c r="D8" i="10" s="1"/>
  <c r="C9" i="10"/>
  <c r="D9" i="10" s="1"/>
  <c r="C10" i="10"/>
  <c r="D10" i="10" s="1"/>
  <c r="C11" i="10"/>
  <c r="D11" i="10" s="1"/>
  <c r="C12" i="10"/>
  <c r="D12" i="10" s="1"/>
  <c r="C13" i="10"/>
  <c r="D13" i="10" s="1"/>
  <c r="C14" i="10"/>
  <c r="D14" i="10" s="1"/>
  <c r="C15" i="10"/>
  <c r="D15" i="10" s="1"/>
  <c r="C16" i="10"/>
  <c r="D16" i="10" s="1"/>
  <c r="C17" i="10"/>
  <c r="D17" i="10" s="1"/>
  <c r="C18" i="10"/>
  <c r="D18" i="10" s="1"/>
  <c r="C19" i="10"/>
  <c r="D19" i="10" s="1"/>
  <c r="C20" i="10"/>
  <c r="D20" i="10" s="1"/>
  <c r="C21" i="10"/>
  <c r="D21" i="10" s="1"/>
  <c r="C22" i="10"/>
  <c r="D22" i="10" s="1"/>
  <c r="C23" i="10"/>
  <c r="D23" i="10" s="1"/>
  <c r="C24" i="10"/>
  <c r="D24" i="10" s="1"/>
  <c r="C25" i="10"/>
  <c r="D25" i="10" s="1"/>
  <c r="C26" i="10"/>
  <c r="D26" i="10" s="1"/>
  <c r="C27" i="10"/>
  <c r="D27" i="10" s="1"/>
  <c r="C28" i="10"/>
  <c r="D28" i="10" s="1"/>
  <c r="C29" i="10"/>
  <c r="D29" i="10" s="1"/>
  <c r="C30" i="10"/>
  <c r="D30" i="10" s="1"/>
  <c r="C31" i="10"/>
  <c r="D31" i="10" s="1"/>
  <c r="C32" i="10"/>
  <c r="D32" i="10" s="1"/>
  <c r="D6" i="9"/>
  <c r="D7" i="9"/>
  <c r="D28" i="9" s="1"/>
  <c r="D8" i="9"/>
  <c r="D9" i="9"/>
  <c r="D30" i="9" s="1"/>
  <c r="D20" i="9" l="1"/>
  <c r="D29" i="9"/>
  <c r="D19" i="9"/>
  <c r="D27" i="9"/>
  <c r="K309" i="10"/>
  <c r="K303" i="10"/>
  <c r="K297" i="10"/>
  <c r="K285" i="10"/>
  <c r="K273" i="10"/>
  <c r="K267" i="10"/>
  <c r="K249" i="10"/>
  <c r="K243" i="10"/>
  <c r="K237" i="10"/>
  <c r="E30" i="19"/>
  <c r="K225" i="10"/>
  <c r="K219" i="10"/>
  <c r="K213" i="10"/>
  <c r="K207" i="10"/>
  <c r="K201" i="10"/>
  <c r="K195" i="10"/>
  <c r="K189" i="10"/>
  <c r="K183" i="10"/>
  <c r="K177" i="10"/>
  <c r="K171" i="10"/>
  <c r="K164" i="10"/>
  <c r="K158" i="10"/>
  <c r="K152" i="10"/>
  <c r="K146" i="10"/>
  <c r="K140" i="10"/>
  <c r="K122" i="10"/>
  <c r="K120" i="10"/>
  <c r="K119" i="10"/>
  <c r="K110" i="10"/>
  <c r="E28" i="19"/>
  <c r="K104" i="10"/>
  <c r="K105" i="10"/>
  <c r="K85" i="10"/>
  <c r="K98" i="10"/>
  <c r="K86" i="10"/>
  <c r="K80" i="10"/>
  <c r="K92" i="10"/>
  <c r="K84" i="10"/>
  <c r="K62" i="10"/>
  <c r="K38" i="10"/>
  <c r="K26" i="10"/>
  <c r="K50" i="10"/>
  <c r="K56" i="10"/>
  <c r="N6" i="6"/>
  <c r="N8" i="6"/>
  <c r="N7" i="6"/>
  <c r="I28" i="19"/>
  <c r="E12" i="7"/>
  <c r="K8" i="10"/>
  <c r="K20" i="10"/>
  <c r="K44" i="10"/>
  <c r="K32" i="10"/>
  <c r="K14" i="10"/>
  <c r="K299" i="10"/>
  <c r="K294" i="10"/>
  <c r="K247" i="10"/>
  <c r="K218" i="10"/>
  <c r="K304" i="10"/>
  <c r="K245" i="10"/>
  <c r="Q19" i="9"/>
  <c r="Q6" i="9"/>
  <c r="F23" i="9"/>
  <c r="H21" i="9" l="1"/>
  <c r="H20" i="9"/>
  <c r="H19" i="9"/>
  <c r="G8" i="19"/>
  <c r="I8" i="28" s="1"/>
  <c r="G9" i="19"/>
  <c r="I9" i="28" s="1"/>
  <c r="G10" i="19"/>
  <c r="I10" i="28" s="1"/>
  <c r="G25" i="19"/>
  <c r="I25" i="28" s="1"/>
  <c r="G21" i="19"/>
  <c r="I21" i="28" s="1"/>
  <c r="G16" i="19"/>
  <c r="I16" i="28" s="1"/>
  <c r="G17" i="19"/>
  <c r="I17" i="28" s="1"/>
  <c r="G13" i="19"/>
  <c r="I13" i="28" s="1"/>
  <c r="G26" i="19"/>
  <c r="I26" i="28" s="1"/>
  <c r="G22" i="19"/>
  <c r="I22" i="28" s="1"/>
  <c r="G18" i="19"/>
  <c r="I18" i="28" s="1"/>
  <c r="G14" i="19"/>
  <c r="I14" i="28" s="1"/>
  <c r="G19" i="19"/>
  <c r="I19" i="28" s="1"/>
  <c r="G23" i="19"/>
  <c r="I23" i="28" s="1"/>
  <c r="G11" i="19"/>
  <c r="I11" i="28" s="1"/>
  <c r="G15" i="19"/>
  <c r="I15" i="28" s="1"/>
  <c r="G24" i="19"/>
  <c r="I24" i="28" s="1"/>
  <c r="G20" i="19"/>
  <c r="I20" i="28" s="1"/>
  <c r="G7" i="19"/>
  <c r="I7" i="28" s="1"/>
  <c r="G12" i="19"/>
  <c r="I12" i="28" s="1"/>
  <c r="K306" i="10"/>
  <c r="K307" i="10"/>
  <c r="K305" i="10"/>
  <c r="K278" i="10"/>
  <c r="K301" i="10"/>
  <c r="K276" i="10"/>
  <c r="K308" i="10"/>
  <c r="K298" i="10"/>
  <c r="K187" i="10"/>
  <c r="K302" i="10"/>
  <c r="K300" i="10"/>
  <c r="K275" i="10"/>
  <c r="K265" i="10"/>
  <c r="K296" i="10"/>
  <c r="K292" i="10"/>
  <c r="K293" i="10"/>
  <c r="K291" i="10"/>
  <c r="K277" i="10"/>
  <c r="K295" i="10"/>
  <c r="K283" i="10"/>
  <c r="K288" i="10"/>
  <c r="K286" i="10"/>
  <c r="K289" i="10"/>
  <c r="K287" i="10"/>
  <c r="K290" i="10"/>
  <c r="K279" i="10"/>
  <c r="K280" i="10"/>
  <c r="K281" i="10"/>
  <c r="K284" i="10"/>
  <c r="K214" i="10"/>
  <c r="K282" i="10"/>
  <c r="K264" i="10"/>
  <c r="K274" i="10"/>
  <c r="K253" i="10"/>
  <c r="K269" i="10"/>
  <c r="K263" i="10"/>
  <c r="K272" i="10"/>
  <c r="K271" i="10"/>
  <c r="K270" i="10"/>
  <c r="G6" i="19"/>
  <c r="I6" i="28" s="1"/>
  <c r="K257" i="10"/>
  <c r="K266" i="10"/>
  <c r="K197" i="10"/>
  <c r="K268" i="10"/>
  <c r="K172" i="10"/>
  <c r="K262" i="10"/>
  <c r="K192" i="10"/>
  <c r="K239" i="10"/>
  <c r="K252" i="10"/>
  <c r="K251" i="10"/>
  <c r="K163" i="10"/>
  <c r="K238" i="10"/>
  <c r="K254" i="10"/>
  <c r="K250" i="10"/>
  <c r="K203" i="10"/>
  <c r="K255" i="10"/>
  <c r="K256" i="10"/>
  <c r="K234" i="10"/>
  <c r="K248" i="10"/>
  <c r="K235" i="10"/>
  <c r="K232" i="10"/>
  <c r="K240" i="10"/>
  <c r="K236" i="10"/>
  <c r="K242" i="10"/>
  <c r="K241" i="10"/>
  <c r="K246" i="10"/>
  <c r="K233" i="10"/>
  <c r="K208" i="10"/>
  <c r="K230" i="10"/>
  <c r="K244" i="10"/>
  <c r="K209" i="10"/>
  <c r="K200" i="10"/>
  <c r="K220" i="10"/>
  <c r="K231" i="10"/>
  <c r="K228" i="10"/>
  <c r="K222" i="10"/>
  <c r="K229" i="10"/>
  <c r="K227" i="10"/>
  <c r="K226" i="10"/>
  <c r="K224" i="10"/>
  <c r="K221" i="10"/>
  <c r="K223" i="10"/>
  <c r="K176" i="10"/>
  <c r="K217" i="10"/>
  <c r="K159" i="10"/>
  <c r="K188" i="10"/>
  <c r="K215" i="10"/>
  <c r="K180" i="10"/>
  <c r="K198" i="10"/>
  <c r="K216" i="10"/>
  <c r="K175" i="10"/>
  <c r="K211" i="10"/>
  <c r="K210" i="10"/>
  <c r="K212" i="10"/>
  <c r="K206" i="10"/>
  <c r="K160" i="10"/>
  <c r="K117" i="10"/>
  <c r="K154" i="10"/>
  <c r="K202" i="10"/>
  <c r="K191" i="10"/>
  <c r="K205" i="10"/>
  <c r="K196" i="10"/>
  <c r="K204" i="10"/>
  <c r="K194" i="10"/>
  <c r="K199" i="10"/>
  <c r="K193" i="10"/>
  <c r="K181" i="10"/>
  <c r="K168" i="10"/>
  <c r="K174" i="10"/>
  <c r="K182" i="10"/>
  <c r="K148" i="10"/>
  <c r="K190" i="10"/>
  <c r="K162" i="10"/>
  <c r="K186" i="10"/>
  <c r="K179" i="10"/>
  <c r="K185" i="10"/>
  <c r="K170" i="10"/>
  <c r="K184" i="10"/>
  <c r="K167" i="10"/>
  <c r="K169" i="10"/>
  <c r="K161" i="10"/>
  <c r="K157" i="10"/>
  <c r="K178" i="10"/>
  <c r="K173" i="10"/>
  <c r="K145" i="10"/>
  <c r="K107" i="10"/>
  <c r="K125" i="10"/>
  <c r="K156" i="10"/>
  <c r="K151" i="10"/>
  <c r="K155" i="10"/>
  <c r="K153" i="10"/>
  <c r="K150" i="10"/>
  <c r="K114" i="10"/>
  <c r="K147" i="10"/>
  <c r="K149" i="10"/>
  <c r="K137" i="10"/>
  <c r="K138" i="10"/>
  <c r="K141" i="10"/>
  <c r="K143" i="10"/>
  <c r="K144" i="10"/>
  <c r="K142" i="10"/>
  <c r="K139" i="10"/>
  <c r="K130" i="10"/>
  <c r="K136" i="10"/>
  <c r="K76" i="10"/>
  <c r="K132" i="10"/>
  <c r="K118" i="10"/>
  <c r="K133" i="10"/>
  <c r="K131" i="10"/>
  <c r="K124" i="10"/>
  <c r="K126" i="10"/>
  <c r="K123" i="10"/>
  <c r="K121" i="10"/>
  <c r="K100" i="10"/>
  <c r="K127" i="10"/>
  <c r="K83" i="10"/>
  <c r="K15" i="10"/>
  <c r="K102" i="10"/>
  <c r="U7" i="7"/>
  <c r="K77" i="10"/>
  <c r="K81" i="10"/>
  <c r="K115" i="10"/>
  <c r="K112" i="10"/>
  <c r="K106" i="10"/>
  <c r="K109" i="10"/>
  <c r="K108" i="10"/>
  <c r="K113" i="10"/>
  <c r="K111" i="10"/>
  <c r="K72" i="10"/>
  <c r="K87" i="10"/>
  <c r="K96" i="10"/>
  <c r="K88" i="10"/>
  <c r="K103" i="10"/>
  <c r="K60" i="10"/>
  <c r="K99" i="10"/>
  <c r="K95" i="10"/>
  <c r="K73" i="10"/>
  <c r="K94" i="10"/>
  <c r="K89" i="10"/>
  <c r="K70" i="10"/>
  <c r="K97" i="10"/>
  <c r="K12" i="10"/>
  <c r="K82" i="10"/>
  <c r="K93" i="10"/>
  <c r="K78" i="10"/>
  <c r="K71" i="10"/>
  <c r="K75" i="10"/>
  <c r="K79" i="10"/>
  <c r="K90" i="10"/>
  <c r="K101" i="10"/>
  <c r="K91" i="10"/>
  <c r="K28" i="10"/>
  <c r="K69" i="10"/>
  <c r="K6" i="10"/>
  <c r="K51" i="10"/>
  <c r="K40" i="10"/>
  <c r="K10" i="10"/>
  <c r="K52" i="10"/>
  <c r="K47" i="10"/>
  <c r="K23" i="10"/>
  <c r="K45" i="10"/>
  <c r="K59" i="10"/>
  <c r="K66" i="10"/>
  <c r="U6" i="7"/>
  <c r="K36" i="10"/>
  <c r="K33" i="10"/>
  <c r="K65" i="10"/>
  <c r="K63" i="10"/>
  <c r="K58" i="10"/>
  <c r="K49" i="10"/>
  <c r="K64" i="10"/>
  <c r="K53" i="10"/>
  <c r="K67" i="10"/>
  <c r="K61" i="10"/>
  <c r="K57" i="10"/>
  <c r="K54" i="10"/>
  <c r="K21" i="10"/>
  <c r="K55" i="10"/>
  <c r="U5" i="7"/>
  <c r="K35" i="10"/>
  <c r="K19" i="10"/>
  <c r="K16" i="10"/>
  <c r="K9" i="10"/>
  <c r="K46" i="10"/>
  <c r="K4" i="10"/>
  <c r="K31" i="10"/>
  <c r="K17" i="10"/>
  <c r="K29" i="10"/>
  <c r="K48" i="10"/>
  <c r="K3" i="10"/>
  <c r="K24" i="10"/>
  <c r="K30" i="10"/>
  <c r="K37" i="10"/>
  <c r="K11" i="10"/>
  <c r="K25" i="10"/>
  <c r="K27" i="10"/>
  <c r="K5" i="10"/>
  <c r="K42" i="10"/>
  <c r="K43" i="10"/>
  <c r="K13" i="10"/>
  <c r="K41" i="10"/>
  <c r="K7" i="10"/>
  <c r="K18" i="10"/>
  <c r="K34" i="10"/>
  <c r="K39" i="10"/>
  <c r="K22" i="10"/>
  <c r="AH22" i="24"/>
  <c r="AG22" i="24"/>
  <c r="X22" i="24"/>
  <c r="V22" i="24"/>
  <c r="T22" i="24"/>
  <c r="AM15" i="2"/>
  <c r="AK15" i="2"/>
  <c r="AG15" i="2"/>
  <c r="AC15" i="2"/>
  <c r="AA15" i="2"/>
  <c r="Y15" i="2"/>
  <c r="V15" i="2"/>
  <c r="N22" i="24" l="1"/>
  <c r="Q15" i="3"/>
  <c r="Q15" i="2"/>
  <c r="N15" i="2"/>
  <c r="L15" i="2"/>
  <c r="AB10" i="2"/>
  <c r="R22" i="24"/>
  <c r="P22" i="24"/>
  <c r="L22" i="24"/>
  <c r="H27" i="2"/>
  <c r="H25" i="2" s="1"/>
  <c r="S15" i="2" l="1"/>
  <c r="R24" i="2"/>
  <c r="R25" i="2"/>
  <c r="R27" i="2" l="1"/>
  <c r="H19" i="2" l="1"/>
  <c r="D11" i="8" s="1"/>
  <c r="AB7" i="2" l="1"/>
  <c r="P22" i="26" s="1"/>
  <c r="W7" i="2"/>
  <c r="T7" i="2"/>
  <c r="R7" i="2"/>
  <c r="O7" i="2"/>
  <c r="D34" i="6" l="1"/>
  <c r="C3" i="10" l="1"/>
  <c r="D3" i="10" s="1"/>
  <c r="F14" i="9" l="1"/>
  <c r="F28" i="11"/>
  <c r="H28" i="9" l="1"/>
  <c r="H27" i="9"/>
  <c r="H31" i="9"/>
  <c r="H32" i="9"/>
  <c r="H33" i="9"/>
  <c r="H30" i="9"/>
  <c r="H29" i="9"/>
  <c r="H12" i="9"/>
  <c r="H11" i="9"/>
  <c r="H10" i="9"/>
  <c r="H12" i="11"/>
  <c r="J12" i="27" s="1"/>
  <c r="H20" i="11"/>
  <c r="J20" i="27" s="1"/>
  <c r="H10" i="11"/>
  <c r="J10" i="27" s="1"/>
  <c r="H22" i="11"/>
  <c r="J22" i="27" s="1"/>
  <c r="H26" i="11"/>
  <c r="J26" i="27" s="1"/>
  <c r="H15" i="11"/>
  <c r="J15" i="27" s="1"/>
  <c r="H8" i="11"/>
  <c r="J8" i="27" s="1"/>
  <c r="H16" i="11"/>
  <c r="J16" i="27" s="1"/>
  <c r="H24" i="11"/>
  <c r="J24" i="27" s="1"/>
  <c r="H18" i="11"/>
  <c r="J18" i="27" s="1"/>
  <c r="H25" i="11"/>
  <c r="J25" i="27" s="1"/>
  <c r="H9" i="11"/>
  <c r="J9" i="27" s="1"/>
  <c r="H23" i="11"/>
  <c r="J23" i="27" s="1"/>
  <c r="H7" i="11"/>
  <c r="J7" i="27" s="1"/>
  <c r="H21" i="11"/>
  <c r="J21" i="27" s="1"/>
  <c r="H6" i="11"/>
  <c r="J6" i="27" s="1"/>
  <c r="H19" i="11"/>
  <c r="J19" i="27" s="1"/>
  <c r="H17" i="11"/>
  <c r="J17" i="27" s="1"/>
  <c r="H14" i="11"/>
  <c r="J14" i="27" s="1"/>
  <c r="H13" i="11"/>
  <c r="J13" i="27" s="1"/>
  <c r="H11" i="11"/>
  <c r="J11" i="27" s="1"/>
  <c r="H8" i="9"/>
  <c r="H7" i="9"/>
  <c r="H6" i="9"/>
  <c r="H9" i="9"/>
  <c r="H5" i="11"/>
  <c r="J5" i="27" s="1"/>
  <c r="AM14" i="2" l="1"/>
  <c r="AK14" i="2"/>
  <c r="AG14" i="2"/>
  <c r="AC14" i="2"/>
  <c r="AA14" i="2"/>
  <c r="AA13" i="2"/>
  <c r="Y14" i="2"/>
  <c r="Q14" i="2"/>
  <c r="N14" i="2"/>
  <c r="S13" i="2"/>
  <c r="AC13" i="2"/>
  <c r="AK13" i="2"/>
  <c r="L13" i="2"/>
  <c r="L14" i="2"/>
  <c r="S14" i="2"/>
  <c r="V14" i="2"/>
  <c r="AF4" i="3" l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C4" i="3" s="1"/>
  <c r="CD4" i="3" s="1"/>
  <c r="AF5" i="3" l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BM5" i="3" s="1"/>
  <c r="BN5" i="3" s="1"/>
  <c r="BO5" i="3" s="1"/>
  <c r="BP5" i="3" s="1"/>
  <c r="BQ5" i="3" s="1"/>
  <c r="BR5" i="3" s="1"/>
  <c r="BS5" i="3" s="1"/>
  <c r="BT5" i="3" s="1"/>
  <c r="BU5" i="3" s="1"/>
  <c r="BV5" i="3" s="1"/>
  <c r="BW5" i="3" s="1"/>
  <c r="BX5" i="3" s="1"/>
  <c r="BY5" i="3" s="1"/>
  <c r="BZ5" i="3" s="1"/>
  <c r="CA5" i="3" s="1"/>
  <c r="CB5" i="3" s="1"/>
  <c r="CC5" i="3" s="1"/>
  <c r="CD5" i="3" s="1"/>
  <c r="AF6" i="3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BA6" i="3" s="1"/>
  <c r="BB6" i="3" s="1"/>
  <c r="BC6" i="3" s="1"/>
  <c r="BD6" i="3" s="1"/>
  <c r="BE6" i="3" s="1"/>
  <c r="BF6" i="3" s="1"/>
  <c r="BG6" i="3" s="1"/>
  <c r="BH6" i="3" s="1"/>
  <c r="BI6" i="3" s="1"/>
  <c r="BJ6" i="3" s="1"/>
  <c r="BK6" i="3" s="1"/>
  <c r="BL6" i="3" s="1"/>
  <c r="BM6" i="3" s="1"/>
  <c r="BN6" i="3" s="1"/>
  <c r="BO6" i="3" s="1"/>
  <c r="BP6" i="3" s="1"/>
  <c r="BQ6" i="3" s="1"/>
  <c r="BR6" i="3" s="1"/>
  <c r="BS6" i="3" s="1"/>
  <c r="BT6" i="3" s="1"/>
  <c r="BU6" i="3" s="1"/>
  <c r="BV6" i="3" s="1"/>
  <c r="BW6" i="3" s="1"/>
  <c r="BX6" i="3" s="1"/>
  <c r="BY6" i="3" s="1"/>
  <c r="BZ6" i="3" s="1"/>
  <c r="CA6" i="3" s="1"/>
  <c r="CB6" i="3" s="1"/>
  <c r="CC6" i="3" s="1"/>
  <c r="CD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tc={BC8AEF1B-B7C5-4C07-90AE-295448C94AB5}</author>
    <author>tc={E9C28E6D-B427-4146-A43A-4768BF5B96DB}</author>
  </authors>
  <commentList>
    <comment ref="J25" authorId="0" shapeId="0" xr:uid="{BC8AEF1B-B7C5-4C07-90AE-295448C94AB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Tallet er et beregna estimat for fettykkelse, tallet brukes ikke i beregningen av slaktenes kjøttprosent</t>
      </text>
    </comment>
    <comment ref="L25" authorId="1" shapeId="0" xr:uid="{E9C28E6D-B427-4146-A43A-4768BF5B96D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Tallet er et estimat for muskeltykkelse, brukes ikke i beregningen av slaktenes kjøttprosent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Morten Røe</author>
  </authors>
  <commentList>
    <comment ref="W4" authorId="0" shapeId="0" xr:uid="{A15D0F04-28A6-4A09-B9FB-C2A20793F515}">
      <text>
        <r>
          <rPr>
            <b/>
            <sz val="9"/>
            <color indexed="81"/>
            <rFont val="Tahoma"/>
            <family val="2"/>
          </rPr>
          <t>Morten Røe:</t>
        </r>
        <r>
          <rPr>
            <sz val="9"/>
            <color indexed="81"/>
            <rFont val="Tahoma"/>
            <family val="2"/>
          </rPr>
          <t xml:space="preserve">
Lengdemål gjennom den lange ryggmuskelen, målt i millimeter</t>
        </r>
      </text>
    </comment>
    <comment ref="W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Morten Røe:</t>
        </r>
        <r>
          <rPr>
            <sz val="9"/>
            <color indexed="81"/>
            <rFont val="Tahoma"/>
            <family val="2"/>
          </rPr>
          <t xml:space="preserve">
Lengdemål gjennom den lange ryggmuskelen, målt i millimeter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Morten Røe</author>
    <author>tc={D30B3E3D-D0A3-43EA-AEB0-C73D5FF84CEB}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Morten Røe:</t>
        </r>
        <r>
          <rPr>
            <sz val="9"/>
            <color indexed="81"/>
            <rFont val="Tahoma"/>
            <family val="2"/>
          </rPr>
          <t xml:space="preserve">
Med kjeber, ny gruppe</t>
        </r>
      </text>
    </comment>
    <comment ref="D8" authorId="1" shapeId="0" xr:uid="{D30B3E3D-D0A3-43EA-AEB0-C73D5FF84CE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Lite raseregistrering på gris i 2024</t>
      </text>
    </comment>
    <comment ref="D9" authorId="0" shapeId="0" xr:uid="{C208EC2E-AEE3-4E9A-80AC-463AD9222906}">
      <text>
        <r>
          <rPr>
            <b/>
            <sz val="9"/>
            <color indexed="81"/>
            <rFont val="Tahoma"/>
            <family val="2"/>
          </rPr>
          <t>Morten Røe:</t>
        </r>
        <r>
          <rPr>
            <sz val="9"/>
            <color indexed="81"/>
            <rFont val="Tahoma"/>
            <family val="2"/>
          </rPr>
          <t xml:space="preserve">
Noroc Nortura med kvalitetstillegg. Koden er i liten grad i bruk i 2024</t>
        </r>
      </text>
    </comment>
    <comment ref="D28" authorId="0" shapeId="0" xr:uid="{CC5147FD-D5AB-40E1-95A2-87989980BDE9}">
      <text>
        <r>
          <rPr>
            <b/>
            <sz val="9"/>
            <color indexed="81"/>
            <rFont val="Tahoma"/>
            <family val="2"/>
          </rPr>
          <t>Morten Røe:</t>
        </r>
        <r>
          <rPr>
            <sz val="9"/>
            <color indexed="81"/>
            <rFont val="Tahoma"/>
            <family val="2"/>
          </rPr>
          <t xml:space="preserve">
Med kjeber, ny gruppe</t>
        </r>
      </text>
    </comment>
    <comment ref="D30" authorId="0" shapeId="0" xr:uid="{7EE7E17A-8B33-40AA-8606-E444CD02EDA2}">
      <text>
        <r>
          <rPr>
            <b/>
            <sz val="9"/>
            <color indexed="81"/>
            <rFont val="Tahoma"/>
            <family val="2"/>
          </rPr>
          <t>Morten Røe:</t>
        </r>
        <r>
          <rPr>
            <sz val="9"/>
            <color indexed="81"/>
            <rFont val="Tahoma"/>
            <family val="2"/>
          </rPr>
          <t xml:space="preserve">
Noroc Nortura med kvalitetstillegg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Morten Røe</author>
  </authors>
  <commentList>
    <comment ref="AC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Morten Røe:</t>
        </r>
        <r>
          <rPr>
            <sz val="9"/>
            <color indexed="81"/>
            <rFont val="Tahoma"/>
            <family val="2"/>
          </rPr>
          <t xml:space="preserve">
Tykkelse i millimeter i målepunkt 1, rett bak bakerste ribbein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Morten Røe</author>
  </authors>
  <commentList>
    <comment ref="D2" authorId="0" shapeId="0" xr:uid="{5BE655BD-C5A2-46C8-B29E-C76D73647B92}">
      <text>
        <r>
          <rPr>
            <b/>
            <sz val="9"/>
            <color indexed="81"/>
            <rFont val="Tahoma"/>
            <family val="2"/>
          </rPr>
          <t>Morten Røe:</t>
        </r>
        <r>
          <rPr>
            <sz val="9"/>
            <color indexed="81"/>
            <rFont val="Tahoma"/>
            <family val="2"/>
          </rPr>
          <t xml:space="preserve">
Med kjeber, ny gruppe</t>
        </r>
      </text>
    </comment>
    <comment ref="D4" authorId="0" shapeId="0" xr:uid="{883E6A60-C79A-4160-9DBB-76C4EB343C30}">
      <text>
        <r>
          <rPr>
            <b/>
            <sz val="9"/>
            <color indexed="81"/>
            <rFont val="Tahoma"/>
            <family val="2"/>
          </rPr>
          <t>Morten Røe:</t>
        </r>
        <r>
          <rPr>
            <sz val="9"/>
            <color indexed="81"/>
            <rFont val="Tahoma"/>
            <family val="2"/>
          </rPr>
          <t xml:space="preserve">
Noroc Nortura med kvalitetstillegg</t>
        </r>
      </text>
    </comment>
  </commentList>
</comments>
</file>

<file path=xl/sharedStrings.xml><?xml version="1.0" encoding="utf-8"?>
<sst xmlns="http://schemas.openxmlformats.org/spreadsheetml/2006/main" count="672" uniqueCount="224">
  <si>
    <t>TABELL</t>
  </si>
  <si>
    <t>AAR</t>
  </si>
  <si>
    <t>MANED</t>
  </si>
  <si>
    <t>UKENR</t>
  </si>
  <si>
    <t>SLKTDATO</t>
  </si>
  <si>
    <t>KATEGORI</t>
  </si>
  <si>
    <t>VARIANT</t>
  </si>
  <si>
    <t>ANTALL</t>
  </si>
  <si>
    <t>GP7_FETT1</t>
  </si>
  <si>
    <t>GP7_FETT2</t>
  </si>
  <si>
    <t>GP7_KJOTT2</t>
  </si>
  <si>
    <t>GP7_TOTIF</t>
  </si>
  <si>
    <t>GP7_IMF1</t>
  </si>
  <si>
    <t>GP7_IMF2</t>
  </si>
  <si>
    <t>DIFF_F2F1</t>
  </si>
  <si>
    <t>KJOTTPRO_AVREGNING</t>
  </si>
  <si>
    <t>VEKTGRUP</t>
  </si>
  <si>
    <t>SLKTVEKT</t>
  </si>
  <si>
    <t>GP7_FARGE1</t>
  </si>
  <si>
    <t>GP7_FARGE2</t>
  </si>
  <si>
    <t>GP7_TYKK1</t>
  </si>
  <si>
    <t>GP7_TYKK2</t>
  </si>
  <si>
    <t>NY_KJOTTPRO</t>
  </si>
  <si>
    <t>NOROC</t>
  </si>
  <si>
    <t>HALV_AAR</t>
  </si>
  <si>
    <t>ANTALL_FTP</t>
  </si>
  <si>
    <t>ANTALL_GP7</t>
  </si>
  <si>
    <t>ANTALL_AUTOFOM</t>
  </si>
  <si>
    <t>MID_VEKT</t>
  </si>
  <si>
    <t>FETT1</t>
  </si>
  <si>
    <t>FETT2</t>
  </si>
  <si>
    <t>AFETT</t>
  </si>
  <si>
    <t>KJOTT2</t>
  </si>
  <si>
    <t>AKJOT</t>
  </si>
  <si>
    <t>TOTIF</t>
  </si>
  <si>
    <t>FARG1</t>
  </si>
  <si>
    <t>FARG2</t>
  </si>
  <si>
    <t>IMF1</t>
  </si>
  <si>
    <t>IMF2</t>
  </si>
  <si>
    <t>TYKK1</t>
  </si>
  <si>
    <t>TYKK2</t>
  </si>
  <si>
    <t>KP_AVRG</t>
  </si>
  <si>
    <t>KJOTTPRO_GP7</t>
  </si>
  <si>
    <t>KJOTTPRO_AUTOFOM</t>
  </si>
  <si>
    <t>ANTALL_FETT1</t>
  </si>
  <si>
    <t>ANTALL_FETT2</t>
  </si>
  <si>
    <t>ANTALL_KJOTT2</t>
  </si>
  <si>
    <t>ANTALL_TOTIF</t>
  </si>
  <si>
    <t>ANTALL_FARGE1</t>
  </si>
  <si>
    <t>ANTALL_FARGE2</t>
  </si>
  <si>
    <t>ANTALL_IMF1</t>
  </si>
  <si>
    <t>ANTALL_IMF2</t>
  </si>
  <si>
    <t>ANTALL_TYKK1</t>
  </si>
  <si>
    <t>ANTALL_TYKK2</t>
  </si>
  <si>
    <t>SLAKTERI</t>
  </si>
  <si>
    <t>Per uke</t>
  </si>
  <si>
    <t>Siste dag er :</t>
  </si>
  <si>
    <t>Siste dag som er med i statistikkene</t>
  </si>
  <si>
    <t/>
  </si>
  <si>
    <t>%</t>
  </si>
  <si>
    <r>
      <t xml:space="preserve">Kilde: </t>
    </r>
    <r>
      <rPr>
        <i/>
        <sz val="11"/>
        <color theme="1"/>
        <rFont val="Calibri"/>
        <family val="2"/>
        <scheme val="minor"/>
      </rPr>
      <t>FTP data direkte fra slakteterminalene ved alle slakteriene med GRIS her i landet</t>
    </r>
  </si>
  <si>
    <t>Uke 24, middeltallet er feil, skyldes målefeil ved et slakteri</t>
  </si>
  <si>
    <t>Per kategori:</t>
  </si>
  <si>
    <t>Differanse</t>
  </si>
  <si>
    <t>Avregnet</t>
  </si>
  <si>
    <t>Antall</t>
  </si>
  <si>
    <t>Slakte-</t>
  </si>
  <si>
    <t>Fett1</t>
  </si>
  <si>
    <t>Fett2</t>
  </si>
  <si>
    <t>Fett2-</t>
  </si>
  <si>
    <t>Kjøtt%</t>
  </si>
  <si>
    <t>Kjøtt-</t>
  </si>
  <si>
    <t>Sidetykkelse</t>
  </si>
  <si>
    <t xml:space="preserve">KATEGORI </t>
  </si>
  <si>
    <t>Autofom</t>
  </si>
  <si>
    <t>vekt</t>
  </si>
  <si>
    <t xml:space="preserve">+/- </t>
  </si>
  <si>
    <t>+/-</t>
  </si>
  <si>
    <t>Kjøtt2</t>
  </si>
  <si>
    <t>Totif</t>
  </si>
  <si>
    <t>farge</t>
  </si>
  <si>
    <t>IMF</t>
  </si>
  <si>
    <t>Pkt 1</t>
  </si>
  <si>
    <t>Pkt 2</t>
  </si>
  <si>
    <t>Gris</t>
  </si>
  <si>
    <t>VAK</t>
  </si>
  <si>
    <t>Gris, hele kalenderår</t>
  </si>
  <si>
    <t>mm</t>
  </si>
  <si>
    <t>Instrument</t>
  </si>
  <si>
    <t>instrument</t>
  </si>
  <si>
    <t>GP7</t>
  </si>
  <si>
    <t>Alle</t>
  </si>
  <si>
    <t>Per halvår</t>
  </si>
  <si>
    <t>1 halvår</t>
  </si>
  <si>
    <t>2 halvår</t>
  </si>
  <si>
    <t>Per måned i 2023:</t>
  </si>
  <si>
    <t>Diff</t>
  </si>
  <si>
    <t>Kjøttfarge</t>
  </si>
  <si>
    <t>Måned</t>
  </si>
  <si>
    <t>MP1</t>
  </si>
  <si>
    <t>MP2</t>
  </si>
  <si>
    <t>Diff.</t>
  </si>
  <si>
    <t>Noroc</t>
  </si>
  <si>
    <t>Punkt 1</t>
  </si>
  <si>
    <t>Punkt 2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</si>
  <si>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</si>
  <si>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</si>
  <si>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</si>
  <si>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</si>
  <si>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</si>
  <si>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</si>
  <si>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</si>
  <si>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</si>
  <si>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</si>
  <si>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</si>
  <si>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</si>
  <si>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</si>
  <si>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Mandag</t>
  </si>
  <si>
    <t>Tirsdag</t>
  </si>
  <si>
    <t>Onsdag</t>
  </si>
  <si>
    <t>Torsdag</t>
  </si>
  <si>
    <t>Fredag</t>
  </si>
  <si>
    <t>Lørdag</t>
  </si>
  <si>
    <t>PgDn</t>
  </si>
  <si>
    <t>PgUp</t>
  </si>
  <si>
    <t>Vektgrupper</t>
  </si>
  <si>
    <t>Noroc KLF</t>
  </si>
  <si>
    <t>Furuseth</t>
  </si>
  <si>
    <t xml:space="preserve">  40,1 - 55 kg</t>
  </si>
  <si>
    <t>Hampshire</t>
  </si>
  <si>
    <t>Tønsberg</t>
  </si>
  <si>
    <t xml:space="preserve">  55,1 - 63 kg</t>
  </si>
  <si>
    <t>Hybrid</t>
  </si>
  <si>
    <t>Forus</t>
  </si>
  <si>
    <t xml:space="preserve">  63,1 - 65 kg</t>
  </si>
  <si>
    <t>Noroc +</t>
  </si>
  <si>
    <t>Sandeid</t>
  </si>
  <si>
    <t xml:space="preserve">  65,1 - 67 kg</t>
  </si>
  <si>
    <t>Økologisk m/kjeber</t>
  </si>
  <si>
    <t>Jæren</t>
  </si>
  <si>
    <t xml:space="preserve">  67,1 - 69 kg</t>
  </si>
  <si>
    <t>Økologisk</t>
  </si>
  <si>
    <t>Steinkjer</t>
  </si>
  <si>
    <t xml:space="preserve">  69,1 - 71 kg</t>
  </si>
  <si>
    <t>Noroc Nortura</t>
  </si>
  <si>
    <t>Førde</t>
  </si>
  <si>
    <t xml:space="preserve">  71,1 - 73 kg</t>
  </si>
  <si>
    <t>Ren Hampshire</t>
  </si>
  <si>
    <t>Ølen</t>
  </si>
  <si>
    <t xml:space="preserve">  73,1 - 75 kg</t>
  </si>
  <si>
    <t>Rene landsvin</t>
  </si>
  <si>
    <t>Nordfjord</t>
  </si>
  <si>
    <t xml:space="preserve">  75,1 - 77 kg</t>
  </si>
  <si>
    <t>Midt-Norge</t>
  </si>
  <si>
    <t xml:space="preserve">  77,1 - 79 kg</t>
  </si>
  <si>
    <t>Målselv</t>
  </si>
  <si>
    <t xml:space="preserve">  79,1 - 81 kg</t>
  </si>
  <si>
    <t>Oslo</t>
  </si>
  <si>
    <t xml:space="preserve">  81,1 - 83 kg</t>
  </si>
  <si>
    <t>Prima</t>
  </si>
  <si>
    <t xml:space="preserve">  83,1 -  85 kg</t>
  </si>
  <si>
    <t>Horns</t>
  </si>
  <si>
    <t xml:space="preserve">  85,1 -  87 kg</t>
  </si>
  <si>
    <t>Jens Eide</t>
  </si>
  <si>
    <t xml:space="preserve">  87,1 -  90 kg</t>
  </si>
  <si>
    <t>Bjerka</t>
  </si>
  <si>
    <t xml:space="preserve">  90,1 -  95 kg</t>
  </si>
  <si>
    <t xml:space="preserve">  95,1 - 100 kg</t>
  </si>
  <si>
    <t>100,1 - 105 kg</t>
  </si>
  <si>
    <t>105,1 - 110 kg</t>
  </si>
  <si>
    <t>110,1 - 115 kg</t>
  </si>
  <si>
    <t>115,1 - 120 kg</t>
  </si>
  <si>
    <t>120,1 - 125 kg</t>
  </si>
  <si>
    <t>Resultater per variant/ rasegruppe:</t>
  </si>
  <si>
    <t>Gris:</t>
  </si>
  <si>
    <t>Fett</t>
  </si>
  <si>
    <t>VAK gris:</t>
  </si>
  <si>
    <t>Fett2-Fett1</t>
  </si>
  <si>
    <t>Diff:</t>
  </si>
  <si>
    <t>Uke-</t>
  </si>
  <si>
    <t>Tykkelse (mm)</t>
  </si>
  <si>
    <t>nr</t>
  </si>
  <si>
    <t>Siste uke:</t>
  </si>
  <si>
    <t>Intramuskelært</t>
  </si>
  <si>
    <t>Vevstykkelse</t>
  </si>
  <si>
    <t>Slaktedato</t>
  </si>
  <si>
    <t>Punkt1</t>
  </si>
  <si>
    <t>Punkt2</t>
  </si>
  <si>
    <t>Hittil i år</t>
  </si>
  <si>
    <t xml:space="preserve">Intramuskelært </t>
  </si>
  <si>
    <t>Side tykkelse</t>
  </si>
  <si>
    <t>Uke</t>
  </si>
  <si>
    <t>Ukedag</t>
  </si>
  <si>
    <t>slakt</t>
  </si>
  <si>
    <t>Fett 1</t>
  </si>
  <si>
    <t>Fett 2</t>
  </si>
  <si>
    <t>F2 - F1</t>
  </si>
  <si>
    <t>Kjøtt 2</t>
  </si>
  <si>
    <t>MP 2</t>
  </si>
  <si>
    <t>Tyk 1</t>
  </si>
  <si>
    <t>Tyk 2</t>
  </si>
  <si>
    <t>Total</t>
  </si>
  <si>
    <t>Intramuskulert</t>
  </si>
  <si>
    <t>Tykkelse i mm</t>
  </si>
  <si>
    <t>siste m</t>
  </si>
  <si>
    <t>Intramuskelert</t>
  </si>
  <si>
    <t>Tykkelse</t>
  </si>
  <si>
    <t>VEKTGRUPPE</t>
  </si>
  <si>
    <t>Måned:</t>
  </si>
  <si>
    <t>fett</t>
  </si>
  <si>
    <t>KJØTT%</t>
  </si>
  <si>
    <t>MP 1</t>
  </si>
  <si>
    <t>+/- 23</t>
  </si>
  <si>
    <t>Per måned i 2024:</t>
  </si>
  <si>
    <t>Per uke i 2024:</t>
  </si>
  <si>
    <t>Søndag</t>
  </si>
  <si>
    <t>Per SLAKTERI  i 2024 (GP målinger):</t>
  </si>
  <si>
    <t>Per SLAKTERI  i 2024, siste måned:</t>
  </si>
  <si>
    <t>Per VEKTGRUPPE i 2024:</t>
  </si>
  <si>
    <t>Per KJØTT%  gruppe i 2024:</t>
  </si>
  <si>
    <t>+/-23</t>
  </si>
  <si>
    <t>Muskelmål</t>
  </si>
  <si>
    <t>Juni</t>
  </si>
  <si>
    <t>1 kjøttprosentpoeng tilsvarer 800 gram kjøtt.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</si>
</sst>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14]d/\ mmm\.\ yyyy;@"/>
    <numFmt numFmtId="166" formatCode="[$-414]d/\ mmmm\ 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Verdana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Verdana"/>
      <family val="2"/>
    </font>
    <font>
      <b/>
      <sz val="18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0" fontId="1" fillId="3" borderId="0" xfId="0" applyFont="1" applyFill="1"/>
    <xf numFmtId="164" fontId="1" fillId="3" borderId="0" xfId="0" applyNumberFormat="1" applyFont="1" applyFill="1"/>
    <xf numFmtId="2" fontId="1" fillId="3" borderId="0" xfId="0" applyNumberFormat="1" applyFont="1" applyFill="1"/>
    <xf numFmtId="2" fontId="1" fillId="2" borderId="0" xfId="0" applyNumberFormat="1" applyFont="1" applyFill="1"/>
    <xf numFmtId="1" fontId="1" fillId="3" borderId="0" xfId="0" applyNumberFormat="1" applyFont="1" applyFill="1"/>
    <xf numFmtId="2" fontId="5" fillId="2" borderId="0" xfId="0" applyNumberFormat="1" applyFont="1" applyFill="1"/>
    <xf numFmtId="0" fontId="6" fillId="0" borderId="0" xfId="0" applyFont="1"/>
    <xf numFmtId="0" fontId="7" fillId="0" borderId="0" xfId="0" applyFont="1"/>
    <xf numFmtId="165" fontId="1" fillId="3" borderId="0" xfId="0" applyNumberFormat="1" applyFont="1" applyFill="1"/>
    <xf numFmtId="0" fontId="0" fillId="4" borderId="0" xfId="0" applyFill="1"/>
    <xf numFmtId="0" fontId="1" fillId="4" borderId="0" xfId="0" applyFont="1" applyFill="1"/>
    <xf numFmtId="164" fontId="1" fillId="4" borderId="0" xfId="0" applyNumberFormat="1" applyFont="1" applyFill="1"/>
    <xf numFmtId="0" fontId="5" fillId="4" borderId="0" xfId="0" applyFont="1" applyFill="1"/>
    <xf numFmtId="0" fontId="1" fillId="4" borderId="0" xfId="0" quotePrefix="1" applyFont="1" applyFill="1"/>
    <xf numFmtId="0" fontId="5" fillId="4" borderId="0" xfId="0" quotePrefix="1" applyFont="1" applyFill="1"/>
    <xf numFmtId="164" fontId="0" fillId="4" borderId="0" xfId="0" applyNumberFormat="1" applyFill="1"/>
    <xf numFmtId="0" fontId="4" fillId="4" borderId="0" xfId="0" quotePrefix="1" applyFont="1" applyFill="1"/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/>
    <xf numFmtId="1" fontId="1" fillId="5" borderId="0" xfId="0" applyNumberFormat="1" applyFont="1" applyFill="1"/>
    <xf numFmtId="2" fontId="1" fillId="0" borderId="0" xfId="0" applyNumberFormat="1" applyFont="1"/>
    <xf numFmtId="164" fontId="1" fillId="0" borderId="0" xfId="0" applyNumberFormat="1" applyFont="1"/>
    <xf numFmtId="1" fontId="1" fillId="4" borderId="0" xfId="0" applyNumberFormat="1" applyFont="1" applyFill="1"/>
    <xf numFmtId="1" fontId="0" fillId="4" borderId="0" xfId="0" applyNumberFormat="1" applyFill="1"/>
    <xf numFmtId="2" fontId="1" fillId="4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2" fontId="15" fillId="2" borderId="0" xfId="0" applyNumberFormat="1" applyFont="1" applyFill="1"/>
    <xf numFmtId="0" fontId="16" fillId="4" borderId="0" xfId="0" applyFont="1" applyFill="1"/>
    <xf numFmtId="0" fontId="15" fillId="4" borderId="0" xfId="0" applyFont="1" applyFill="1"/>
    <xf numFmtId="0" fontId="1" fillId="4" borderId="0" xfId="0" applyFont="1" applyFill="1" applyAlignment="1">
      <alignment horizontal="center"/>
    </xf>
    <xf numFmtId="0" fontId="17" fillId="0" borderId="0" xfId="0" applyFont="1"/>
    <xf numFmtId="0" fontId="1" fillId="9" borderId="0" xfId="0" applyFont="1" applyFill="1"/>
    <xf numFmtId="3" fontId="1" fillId="3" borderId="0" xfId="0" applyNumberFormat="1" applyFont="1" applyFill="1"/>
    <xf numFmtId="3" fontId="0" fillId="4" borderId="0" xfId="0" applyNumberFormat="1" applyFill="1"/>
    <xf numFmtId="3" fontId="1" fillId="4" borderId="0" xfId="0" applyNumberFormat="1" applyFont="1" applyFill="1"/>
    <xf numFmtId="20" fontId="0" fillId="0" borderId="0" xfId="0" applyNumberFormat="1"/>
    <xf numFmtId="3" fontId="1" fillId="0" borderId="0" xfId="0" applyNumberFormat="1" applyFont="1"/>
    <xf numFmtId="0" fontId="12" fillId="0" borderId="0" xfId="0" applyFont="1"/>
    <xf numFmtId="164" fontId="12" fillId="0" borderId="0" xfId="0" applyNumberFormat="1" applyFont="1"/>
    <xf numFmtId="0" fontId="14" fillId="6" borderId="0" xfId="0" applyFont="1" applyFill="1"/>
    <xf numFmtId="0" fontId="14" fillId="0" borderId="0" xfId="0" applyFont="1"/>
    <xf numFmtId="1" fontId="14" fillId="0" borderId="0" xfId="0" applyNumberFormat="1" applyFont="1"/>
    <xf numFmtId="165" fontId="12" fillId="0" borderId="0" xfId="0" applyNumberFormat="1" applyFont="1"/>
    <xf numFmtId="2" fontId="14" fillId="0" borderId="0" xfId="0" applyNumberFormat="1" applyFont="1"/>
    <xf numFmtId="164" fontId="14" fillId="0" borderId="0" xfId="0" applyNumberFormat="1" applyFont="1"/>
    <xf numFmtId="2" fontId="12" fillId="2" borderId="0" xfId="0" applyNumberFormat="1" applyFont="1" applyFill="1"/>
    <xf numFmtId="165" fontId="14" fillId="0" borderId="0" xfId="0" applyNumberFormat="1" applyFont="1"/>
    <xf numFmtId="3" fontId="0" fillId="0" borderId="0" xfId="0" applyNumberFormat="1"/>
    <xf numFmtId="0" fontId="0" fillId="0" borderId="0" xfId="0" quotePrefix="1"/>
    <xf numFmtId="3" fontId="1" fillId="8" borderId="0" xfId="0" applyNumberFormat="1" applyFont="1" applyFill="1"/>
    <xf numFmtId="3" fontId="1" fillId="7" borderId="0" xfId="0" applyNumberFormat="1" applyFont="1" applyFill="1"/>
    <xf numFmtId="4" fontId="1" fillId="0" borderId="0" xfId="0" applyNumberFormat="1" applyFont="1"/>
    <xf numFmtId="2" fontId="0" fillId="4" borderId="0" xfId="0" applyNumberFormat="1" applyFill="1"/>
    <xf numFmtId="3" fontId="12" fillId="0" borderId="0" xfId="0" applyNumberFormat="1" applyFont="1"/>
    <xf numFmtId="3" fontId="14" fillId="0" borderId="0" xfId="0" applyNumberFormat="1" applyFont="1"/>
    <xf numFmtId="3" fontId="14" fillId="6" borderId="0" xfId="0" applyNumberFormat="1" applyFont="1" applyFill="1"/>
    <xf numFmtId="0" fontId="19" fillId="4" borderId="0" xfId="0" applyFont="1" applyFill="1"/>
    <xf numFmtId="2" fontId="10" fillId="4" borderId="0" xfId="0" applyNumberFormat="1" applyFont="1" applyFill="1"/>
    <xf numFmtId="164" fontId="12" fillId="4" borderId="0" xfId="0" applyNumberFormat="1" applyFont="1" applyFill="1"/>
    <xf numFmtId="164" fontId="1" fillId="10" borderId="0" xfId="0" applyNumberFormat="1" applyFont="1" applyFill="1"/>
    <xf numFmtId="1" fontId="1" fillId="10" borderId="0" xfId="0" applyNumberFormat="1" applyFont="1" applyFill="1"/>
    <xf numFmtId="1" fontId="12" fillId="4" borderId="0" xfId="0" applyNumberFormat="1" applyFont="1" applyFill="1"/>
    <xf numFmtId="0" fontId="0" fillId="11" borderId="0" xfId="0" applyFill="1"/>
    <xf numFmtId="164" fontId="1" fillId="11" borderId="0" xfId="0" applyNumberFormat="1" applyFont="1" applyFill="1"/>
    <xf numFmtId="0" fontId="1" fillId="0" borderId="0" xfId="0" applyFont="1" applyFill="1"/>
    <xf numFmtId="2" fontId="1" fillId="0" borderId="0" xfId="0" applyNumberFormat="1" applyFont="1" applyFill="1"/>
    <xf numFmtId="1" fontId="1" fillId="0" borderId="0" xfId="0" applyNumberFormat="1" applyFont="1" applyFill="1"/>
    <xf numFmtId="164" fontId="1" fillId="0" borderId="0" xfId="0" applyNumberFormat="1" applyFont="1" applyFill="1"/>
    <xf numFmtId="166" fontId="13" fillId="0" borderId="0" xfId="0" applyNumberFormat="1" applyFont="1" applyAlignment="1"/>
    <xf numFmtId="166" fontId="14" fillId="0" borderId="0" xfId="0" applyNumberFormat="1" applyFont="1" applyAlignment="1"/>
    <xf numFmtId="0" fontId="14" fillId="0" borderId="0" xfId="0" applyFont="1" applyAlignment="1"/>
    <xf numFmtId="0" fontId="10" fillId="4" borderId="0" xfId="0" applyFont="1" applyFill="1" applyAlignment="1"/>
    <xf numFmtId="0" fontId="1" fillId="0" borderId="0" xfId="0" applyFont="1" applyAlignment="1"/>
    <xf numFmtId="0" fontId="19" fillId="4" borderId="0" xfId="0" applyFont="1" applyFill="1" applyAlignment="1"/>
    <xf numFmtId="0" fontId="0" fillId="0" borderId="0" xfId="0" applyAlignment="1"/>
  </cellXfs>
  <cellStyles count="1">
    <cellStyle name="Normal" xfId="0" builtinId="0"/>
  </cellStyles>
  <dxfs count="2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FF99FF"/>
      <color rgb="FF00CC66"/>
      <color rgb="FFFF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Middel kjøttprosent pe</a:t>
            </a:r>
            <a:r>
              <a:rPr lang="en-US" sz="2400" b="1" baseline="0"/>
              <a:t>r UKE i 2024</a:t>
            </a:r>
            <a:endParaRPr lang="en-US" sz="2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0495427106053901E-2"/>
          <c:y val="0.10209173291540805"/>
          <c:w val="0.88761281569271022"/>
          <c:h val="0.7804638886431331"/>
        </c:manualLayout>
      </c:layout>
      <c:lineChart>
        <c:grouping val="standard"/>
        <c:varyColors val="0"/>
        <c:ser>
          <c:idx val="1"/>
          <c:order val="0"/>
          <c:tx>
            <c:v>Middel</c:v>
          </c:tx>
          <c:spPr>
            <a:ln w="444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'Kjøtt%'!$AE$6:$CD$6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'Kjøtt%'!$AE$5:$CD$5</c:f>
              <c:numCache>
                <c:formatCode>General</c:formatCode>
                <c:ptCount val="52"/>
                <c:pt idx="0">
                  <c:v>60.610123105513168</c:v>
                </c:pt>
                <c:pt idx="1">
                  <c:v>60.610123105513168</c:v>
                </c:pt>
                <c:pt idx="2">
                  <c:v>60.610123105513168</c:v>
                </c:pt>
                <c:pt idx="3">
                  <c:v>60.610123105513168</c:v>
                </c:pt>
                <c:pt idx="4">
                  <c:v>60.610123105513168</c:v>
                </c:pt>
                <c:pt idx="5">
                  <c:v>60.610123105513168</c:v>
                </c:pt>
                <c:pt idx="6">
                  <c:v>60.610123105513168</c:v>
                </c:pt>
                <c:pt idx="7">
                  <c:v>60.610123105513168</c:v>
                </c:pt>
                <c:pt idx="8">
                  <c:v>60.610123105513168</c:v>
                </c:pt>
                <c:pt idx="9">
                  <c:v>60.610123105513168</c:v>
                </c:pt>
                <c:pt idx="10">
                  <c:v>60.610123105513168</c:v>
                </c:pt>
                <c:pt idx="11">
                  <c:v>60.610123105513168</c:v>
                </c:pt>
                <c:pt idx="12">
                  <c:v>60.610123105513168</c:v>
                </c:pt>
                <c:pt idx="13">
                  <c:v>60.610123105513168</c:v>
                </c:pt>
                <c:pt idx="14">
                  <c:v>60.610123105513168</c:v>
                </c:pt>
                <c:pt idx="15">
                  <c:v>60.610123105513168</c:v>
                </c:pt>
                <c:pt idx="16">
                  <c:v>60.610123105513168</c:v>
                </c:pt>
                <c:pt idx="17">
                  <c:v>60.610123105513168</c:v>
                </c:pt>
                <c:pt idx="18">
                  <c:v>60.610123105513168</c:v>
                </c:pt>
                <c:pt idx="19">
                  <c:v>60.610123105513168</c:v>
                </c:pt>
                <c:pt idx="20">
                  <c:v>60.610123105513168</c:v>
                </c:pt>
                <c:pt idx="21">
                  <c:v>60.610123105513168</c:v>
                </c:pt>
                <c:pt idx="22">
                  <c:v>60.610123105513168</c:v>
                </c:pt>
                <c:pt idx="23">
                  <c:v>60.610123105513168</c:v>
                </c:pt>
                <c:pt idx="24">
                  <c:v>60.610123105513168</c:v>
                </c:pt>
                <c:pt idx="25">
                  <c:v>60.610123105513168</c:v>
                </c:pt>
                <c:pt idx="26">
                  <c:v>60.610123105513168</c:v>
                </c:pt>
                <c:pt idx="27">
                  <c:v>60.610123105513168</c:v>
                </c:pt>
                <c:pt idx="28">
                  <c:v>60.610123105513168</c:v>
                </c:pt>
                <c:pt idx="29">
                  <c:v>60.610123105513168</c:v>
                </c:pt>
                <c:pt idx="30">
                  <c:v>60.610123105513168</c:v>
                </c:pt>
                <c:pt idx="31">
                  <c:v>60.610123105513168</c:v>
                </c:pt>
                <c:pt idx="32">
                  <c:v>60.610123105513168</c:v>
                </c:pt>
                <c:pt idx="33">
                  <c:v>60.610123105513168</c:v>
                </c:pt>
                <c:pt idx="34">
                  <c:v>60.610123105513168</c:v>
                </c:pt>
                <c:pt idx="35">
                  <c:v>60.610123105513168</c:v>
                </c:pt>
                <c:pt idx="36">
                  <c:v>60.610123105513168</c:v>
                </c:pt>
                <c:pt idx="37">
                  <c:v>60.610123105513168</c:v>
                </c:pt>
                <c:pt idx="38">
                  <c:v>60.610123105513168</c:v>
                </c:pt>
                <c:pt idx="39">
                  <c:v>60.610123105513168</c:v>
                </c:pt>
                <c:pt idx="40">
                  <c:v>60.610123105513168</c:v>
                </c:pt>
                <c:pt idx="41">
                  <c:v>60.610123105513168</c:v>
                </c:pt>
                <c:pt idx="42">
                  <c:v>60.610123105513168</c:v>
                </c:pt>
                <c:pt idx="43">
                  <c:v>60.610123105513168</c:v>
                </c:pt>
                <c:pt idx="44">
                  <c:v>60.610123105513168</c:v>
                </c:pt>
                <c:pt idx="45">
                  <c:v>60.610123105513168</c:v>
                </c:pt>
                <c:pt idx="46">
                  <c:v>60.610123105513168</c:v>
                </c:pt>
                <c:pt idx="47">
                  <c:v>60.610123105513168</c:v>
                </c:pt>
                <c:pt idx="48">
                  <c:v>60.610123105513168</c:v>
                </c:pt>
                <c:pt idx="49">
                  <c:v>60.610123105513168</c:v>
                </c:pt>
                <c:pt idx="50">
                  <c:v>60.610123105513168</c:v>
                </c:pt>
                <c:pt idx="51">
                  <c:v>60.610123105513168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EC-4319-B213-6BBC104F355D}"/>
            </c:ext>
          </c:extLst>
        </c:ser>
        <c:ser>
          <c:idx val="3"/>
          <c:order val="1"/>
          <c:tx>
            <c:v>Kjøtt% 2021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val>
            <c:numRef>
              <c:f>År2021!$U$30:$U$81</c:f>
              <c:numCache>
                <c:formatCode>General</c:formatCode>
                <c:ptCount val="52"/>
                <c:pt idx="0">
                  <c:v>60.834064805303953</c:v>
                </c:pt>
                <c:pt idx="1">
                  <c:v>60.858032594027904</c:v>
                </c:pt>
                <c:pt idx="2">
                  <c:v>60.770031847133744</c:v>
                </c:pt>
                <c:pt idx="3">
                  <c:v>60.854819782062016</c:v>
                </c:pt>
                <c:pt idx="4">
                  <c:v>60.94800351031153</c:v>
                </c:pt>
                <c:pt idx="5">
                  <c:v>60.771178078032499</c:v>
                </c:pt>
                <c:pt idx="6">
                  <c:v>60.851318587041646</c:v>
                </c:pt>
                <c:pt idx="7">
                  <c:v>60.69463852320365</c:v>
                </c:pt>
                <c:pt idx="8">
                  <c:v>60.876207770849021</c:v>
                </c:pt>
                <c:pt idx="9">
                  <c:v>60.812364780698879</c:v>
                </c:pt>
                <c:pt idx="10">
                  <c:v>60.868958266405762</c:v>
                </c:pt>
                <c:pt idx="11">
                  <c:v>60.692919467887258</c:v>
                </c:pt>
                <c:pt idx="12">
                  <c:v>60.800895675794735</c:v>
                </c:pt>
                <c:pt idx="13">
                  <c:v>60.452684540629967</c:v>
                </c:pt>
                <c:pt idx="14">
                  <c:v>60.493738819320214</c:v>
                </c:pt>
                <c:pt idx="15">
                  <c:v>60.610087853193583</c:v>
                </c:pt>
                <c:pt idx="16">
                  <c:v>60.85911611725399</c:v>
                </c:pt>
                <c:pt idx="17">
                  <c:v>60.845411683891726</c:v>
                </c:pt>
                <c:pt idx="18">
                  <c:v>60.810189463955609</c:v>
                </c:pt>
                <c:pt idx="19">
                  <c:v>60.786374611935152</c:v>
                </c:pt>
                <c:pt idx="20">
                  <c:v>60.606861038046887</c:v>
                </c:pt>
                <c:pt idx="21">
                  <c:v>60.606810162314765</c:v>
                </c:pt>
                <c:pt idx="22">
                  <c:v>60.586347305389211</c:v>
                </c:pt>
                <c:pt idx="23">
                  <c:v>60.397377743932722</c:v>
                </c:pt>
                <c:pt idx="24">
                  <c:v>60.685118123814448</c:v>
                </c:pt>
                <c:pt idx="25">
                  <c:v>60.478879130071107</c:v>
                </c:pt>
                <c:pt idx="26">
                  <c:v>60.7437575607184</c:v>
                </c:pt>
                <c:pt idx="27">
                  <c:v>60.685450220333031</c:v>
                </c:pt>
                <c:pt idx="28">
                  <c:v>60.774055143081007</c:v>
                </c:pt>
                <c:pt idx="29">
                  <c:v>60.648392714607077</c:v>
                </c:pt>
                <c:pt idx="30">
                  <c:v>60.709532049895451</c:v>
                </c:pt>
                <c:pt idx="31">
                  <c:v>60.7413516762388</c:v>
                </c:pt>
                <c:pt idx="32">
                  <c:v>60.745340957221522</c:v>
                </c:pt>
                <c:pt idx="33">
                  <c:v>60.793408413381911</c:v>
                </c:pt>
                <c:pt idx="34">
                  <c:v>60.793152954168974</c:v>
                </c:pt>
                <c:pt idx="35">
                  <c:v>60.761082821626481</c:v>
                </c:pt>
                <c:pt idx="36">
                  <c:v>60.66871253211535</c:v>
                </c:pt>
                <c:pt idx="37">
                  <c:v>60.814165225676689</c:v>
                </c:pt>
                <c:pt idx="38">
                  <c:v>60.565657616422222</c:v>
                </c:pt>
                <c:pt idx="39">
                  <c:v>60.700929295784597</c:v>
                </c:pt>
                <c:pt idx="40">
                  <c:v>60.664118246687053</c:v>
                </c:pt>
                <c:pt idx="41">
                  <c:v>60.674322571838097</c:v>
                </c:pt>
                <c:pt idx="42">
                  <c:v>60.768964118449688</c:v>
                </c:pt>
                <c:pt idx="43">
                  <c:v>60.706903580892813</c:v>
                </c:pt>
                <c:pt idx="44">
                  <c:v>60.636205538784615</c:v>
                </c:pt>
                <c:pt idx="45">
                  <c:v>60.662272299249921</c:v>
                </c:pt>
                <c:pt idx="46">
                  <c:v>60.563844238170702</c:v>
                </c:pt>
                <c:pt idx="47">
                  <c:v>60.639059847198638</c:v>
                </c:pt>
                <c:pt idx="48">
                  <c:v>60.812225271389373</c:v>
                </c:pt>
                <c:pt idx="49">
                  <c:v>60.863772695624213</c:v>
                </c:pt>
                <c:pt idx="50">
                  <c:v>60.816628298211441</c:v>
                </c:pt>
                <c:pt idx="51">
                  <c:v>60.877934272300443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EC-4319-B213-6BBC104F355D}"/>
            </c:ext>
          </c:extLst>
        </c:ser>
        <c:ser>
          <c:idx val="4"/>
          <c:order val="2"/>
          <c:tx>
            <c:strRef>
              <c:f>År2022!$B$19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År2022!$U$30:$U$81</c:f>
              <c:numCache>
                <c:formatCode>General</c:formatCode>
                <c:ptCount val="52"/>
                <c:pt idx="0">
                  <c:v>60.602257677997102</c:v>
                </c:pt>
                <c:pt idx="1">
                  <c:v>60.657405199141422</c:v>
                </c:pt>
                <c:pt idx="2">
                  <c:v>60.824493827160495</c:v>
                </c:pt>
                <c:pt idx="3">
                  <c:v>60.699309038616683</c:v>
                </c:pt>
                <c:pt idx="4">
                  <c:v>60.793810375670809</c:v>
                </c:pt>
                <c:pt idx="5">
                  <c:v>60.829883227176211</c:v>
                </c:pt>
                <c:pt idx="6">
                  <c:v>60.69704745039931</c:v>
                </c:pt>
                <c:pt idx="7">
                  <c:v>60.843756914226702</c:v>
                </c:pt>
                <c:pt idx="8">
                  <c:v>60.714507894647859</c:v>
                </c:pt>
                <c:pt idx="9">
                  <c:v>60.604137414583938</c:v>
                </c:pt>
                <c:pt idx="10">
                  <c:v>60.703638662545664</c:v>
                </c:pt>
                <c:pt idx="11">
                  <c:v>60.879735964705489</c:v>
                </c:pt>
                <c:pt idx="12">
                  <c:v>60.896208137282024</c:v>
                </c:pt>
                <c:pt idx="13">
                  <c:v>60.803003988164143</c:v>
                </c:pt>
                <c:pt idx="14">
                  <c:v>60.905280163251405</c:v>
                </c:pt>
                <c:pt idx="15">
                  <c:v>60.697694064641297</c:v>
                </c:pt>
                <c:pt idx="16">
                  <c:v>60.6508321775312</c:v>
                </c:pt>
                <c:pt idx="17">
                  <c:v>60.910117896811855</c:v>
                </c:pt>
                <c:pt idx="18">
                  <c:v>60.725532582545938</c:v>
                </c:pt>
                <c:pt idx="19">
                  <c:v>60.642976455615639</c:v>
                </c:pt>
                <c:pt idx="20">
                  <c:v>60.638480551580592</c:v>
                </c:pt>
                <c:pt idx="21">
                  <c:v>60.49928268775232</c:v>
                </c:pt>
                <c:pt idx="22">
                  <c:v>60.596849293807246</c:v>
                </c:pt>
                <c:pt idx="23">
                  <c:v>60.684735604278885</c:v>
                </c:pt>
                <c:pt idx="24">
                  <c:v>60.583469530702786</c:v>
                </c:pt>
                <c:pt idx="25">
                  <c:v>60.543231057734488</c:v>
                </c:pt>
                <c:pt idx="26">
                  <c:v>60.683814303638641</c:v>
                </c:pt>
                <c:pt idx="27">
                  <c:v>60.517754066818256</c:v>
                </c:pt>
                <c:pt idx="28">
                  <c:v>60.617563509455387</c:v>
                </c:pt>
                <c:pt idx="29">
                  <c:v>60.506194560516093</c:v>
                </c:pt>
                <c:pt idx="30">
                  <c:v>60.619739651491152</c:v>
                </c:pt>
                <c:pt idx="31">
                  <c:v>60.673592324063058</c:v>
                </c:pt>
                <c:pt idx="32">
                  <c:v>60.615515926342951</c:v>
                </c:pt>
                <c:pt idx="33">
                  <c:v>60.465993587557122</c:v>
                </c:pt>
                <c:pt idx="34">
                  <c:v>60.54662650602409</c:v>
                </c:pt>
                <c:pt idx="35">
                  <c:v>60.682645691105179</c:v>
                </c:pt>
                <c:pt idx="36">
                  <c:v>60.77714833536691</c:v>
                </c:pt>
                <c:pt idx="37">
                  <c:v>60.752171215880878</c:v>
                </c:pt>
                <c:pt idx="38">
                  <c:v>60.819598354706024</c:v>
                </c:pt>
                <c:pt idx="39">
                  <c:v>60.73319583267228</c:v>
                </c:pt>
                <c:pt idx="40">
                  <c:v>60.653694695390314</c:v>
                </c:pt>
                <c:pt idx="41">
                  <c:v>60.539943148402259</c:v>
                </c:pt>
                <c:pt idx="42">
                  <c:v>60.510838056505008</c:v>
                </c:pt>
                <c:pt idx="43">
                  <c:v>60.587261089476762</c:v>
                </c:pt>
                <c:pt idx="44">
                  <c:v>60.793655997705002</c:v>
                </c:pt>
                <c:pt idx="45">
                  <c:v>60.614052343482726</c:v>
                </c:pt>
                <c:pt idx="46">
                  <c:v>60.763159089876943</c:v>
                </c:pt>
                <c:pt idx="47">
                  <c:v>60.605423534704883</c:v>
                </c:pt>
                <c:pt idx="48">
                  <c:v>60.802568151595729</c:v>
                </c:pt>
                <c:pt idx="49">
                  <c:v>60.785694316865687</c:v>
                </c:pt>
                <c:pt idx="50">
                  <c:v>60.825176233635439</c:v>
                </c:pt>
                <c:pt idx="51">
                  <c:v>60.752285295113424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5-4FD0-9EEC-C4F29A07506B}"/>
            </c:ext>
          </c:extLst>
        </c:ser>
        <c:ser>
          <c:idx val="2"/>
          <c:order val="3"/>
          <c:tx>
            <c:strRef>
              <c:f>År2023!$B$28</c:f>
              <c:strCache>
                <c:ptCount val="1"/>
                <c:pt idx="0">
                  <c:v>2023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År2023!$W$28:$W$79</c:f>
              <c:numCache>
                <c:formatCode>General</c:formatCode>
                <c:ptCount val="52"/>
                <c:pt idx="0">
                  <c:v>60.507294970548251</c:v>
                </c:pt>
                <c:pt idx="1">
                  <c:v>60.631992468952554</c:v>
                </c:pt>
                <c:pt idx="2">
                  <c:v>60.604451256080488</c:v>
                </c:pt>
                <c:pt idx="3">
                  <c:v>60.576039061569617</c:v>
                </c:pt>
                <c:pt idx="4">
                  <c:v>60.530193050193049</c:v>
                </c:pt>
                <c:pt idx="5">
                  <c:v>60.550051193195245</c:v>
                </c:pt>
                <c:pt idx="6">
                  <c:v>60.679464483292783</c:v>
                </c:pt>
                <c:pt idx="7">
                  <c:v>60.406459540108813</c:v>
                </c:pt>
                <c:pt idx="8">
                  <c:v>60.710404902905935</c:v>
                </c:pt>
                <c:pt idx="9">
                  <c:v>60.659327418118096</c:v>
                </c:pt>
                <c:pt idx="10">
                  <c:v>60.649881681514493</c:v>
                </c:pt>
                <c:pt idx="11">
                  <c:v>60.592629311818392</c:v>
                </c:pt>
                <c:pt idx="12">
                  <c:v>60.601548540798099</c:v>
                </c:pt>
                <c:pt idx="13">
                  <c:v>60.617796528909778</c:v>
                </c:pt>
                <c:pt idx="14">
                  <c:v>60.506833093294915</c:v>
                </c:pt>
                <c:pt idx="15">
                  <c:v>60.422672649116755</c:v>
                </c:pt>
                <c:pt idx="16">
                  <c:v>60.393075617333395</c:v>
                </c:pt>
                <c:pt idx="17">
                  <c:v>60.616219081272078</c:v>
                </c:pt>
                <c:pt idx="18">
                  <c:v>60.527920704567698</c:v>
                </c:pt>
                <c:pt idx="19">
                  <c:v>60.638630856219699</c:v>
                </c:pt>
                <c:pt idx="20">
                  <c:v>60.540686125980557</c:v>
                </c:pt>
                <c:pt idx="21">
                  <c:v>60.389183916766001</c:v>
                </c:pt>
                <c:pt idx="22">
                  <c:v>60.57952585478035</c:v>
                </c:pt>
                <c:pt idx="23">
                  <c:v>59.854683914041317</c:v>
                </c:pt>
                <c:pt idx="24">
                  <c:v>60.364658662330008</c:v>
                </c:pt>
                <c:pt idx="25">
                  <c:v>60.54841979509829</c:v>
                </c:pt>
                <c:pt idx="26">
                  <c:v>60.42289299643889</c:v>
                </c:pt>
                <c:pt idx="27">
                  <c:v>60.387446988973714</c:v>
                </c:pt>
                <c:pt idx="28">
                  <c:v>60.3364066010692</c:v>
                </c:pt>
                <c:pt idx="29">
                  <c:v>60.302456044331926</c:v>
                </c:pt>
                <c:pt idx="30">
                  <c:v>60.265191477700888</c:v>
                </c:pt>
                <c:pt idx="31">
                  <c:v>60.476963958231948</c:v>
                </c:pt>
                <c:pt idx="32">
                  <c:v>60.417215266943195</c:v>
                </c:pt>
                <c:pt idx="33">
                  <c:v>60.287607541643794</c:v>
                </c:pt>
                <c:pt idx="34">
                  <c:v>60.400480977988586</c:v>
                </c:pt>
                <c:pt idx="35">
                  <c:v>60.382903191451632</c:v>
                </c:pt>
                <c:pt idx="36">
                  <c:v>60.432119826674395</c:v>
                </c:pt>
                <c:pt idx="37">
                  <c:v>60.538085937500007</c:v>
                </c:pt>
                <c:pt idx="38">
                  <c:v>60.56543556063906</c:v>
                </c:pt>
                <c:pt idx="39">
                  <c:v>60.50506539653739</c:v>
                </c:pt>
                <c:pt idx="40">
                  <c:v>60.134621624544813</c:v>
                </c:pt>
                <c:pt idx="41">
                  <c:v>60.456940942505071</c:v>
                </c:pt>
                <c:pt idx="42">
                  <c:v>60.618883052253267</c:v>
                </c:pt>
                <c:pt idx="43">
                  <c:v>60.721880359124391</c:v>
                </c:pt>
                <c:pt idx="44">
                  <c:v>60.487636302633774</c:v>
                </c:pt>
                <c:pt idx="45">
                  <c:v>60.680142271904487</c:v>
                </c:pt>
                <c:pt idx="46">
                  <c:v>60.704455584270001</c:v>
                </c:pt>
                <c:pt idx="47">
                  <c:v>60.617502284316309</c:v>
                </c:pt>
                <c:pt idx="48">
                  <c:v>60.821570654387109</c:v>
                </c:pt>
                <c:pt idx="49">
                  <c:v>60.846741742958208</c:v>
                </c:pt>
                <c:pt idx="50">
                  <c:v>60.85506632797064</c:v>
                </c:pt>
                <c:pt idx="51">
                  <c:v>60.815569090216982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00-4AD3-AC98-60847AB6473C}"/>
            </c:ext>
          </c:extLst>
        </c:ser>
        <c:ser>
          <c:idx val="0"/>
          <c:order val="4"/>
          <c:tx>
            <c:v>2024</c:v>
          </c:tx>
          <c:spPr>
            <a:ln w="7302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År2024!$W$28:$W$79</c:f>
              <c:numCache>
                <c:formatCode>General</c:formatCode>
                <c:ptCount val="52"/>
                <c:pt idx="0">
                  <c:v>60.572579425113489</c:v>
                </c:pt>
                <c:pt idx="1">
                  <c:v>60.445009099337298</c:v>
                </c:pt>
                <c:pt idx="2">
                  <c:v>60.703057686245657</c:v>
                </c:pt>
                <c:pt idx="3">
                  <c:v>60.79186765283881</c:v>
                </c:pt>
                <c:pt idx="4">
                  <c:v>60.684091446324238</c:v>
                </c:pt>
                <c:pt idx="5">
                  <c:v>60.653667175996688</c:v>
                </c:pt>
                <c:pt idx="6">
                  <c:v>60.64379966202852</c:v>
                </c:pt>
                <c:pt idx="7">
                  <c:v>60.671212570412095</c:v>
                </c:pt>
                <c:pt idx="8">
                  <c:v>60.608231603355392</c:v>
                </c:pt>
                <c:pt idx="9">
                  <c:v>60.695222050969583</c:v>
                </c:pt>
                <c:pt idx="10">
                  <c:v>60.803755535872462</c:v>
                </c:pt>
                <c:pt idx="11">
                  <c:v>60.647688667799081</c:v>
                </c:pt>
                <c:pt idx="12">
                  <c:v>60.616485347446805</c:v>
                </c:pt>
                <c:pt idx="13">
                  <c:v>60.445303440278309</c:v>
                </c:pt>
                <c:pt idx="14">
                  <c:v>60.599398405775311</c:v>
                </c:pt>
                <c:pt idx="15">
                  <c:v>60.700726010101008</c:v>
                </c:pt>
                <c:pt idx="16">
                  <c:v>60.690802600244581</c:v>
                </c:pt>
                <c:pt idx="17">
                  <c:v>60.767985134058947</c:v>
                </c:pt>
                <c:pt idx="18">
                  <c:v>60.776640316205523</c:v>
                </c:pt>
                <c:pt idx="19">
                  <c:v>60.559527294014352</c:v>
                </c:pt>
                <c:pt idx="20">
                  <c:v>60.444893325765428</c:v>
                </c:pt>
                <c:pt idx="21">
                  <c:v>60.581200308631637</c:v>
                </c:pt>
                <c:pt idx="22">
                  <c:v>60.529628679535698</c:v>
                </c:pt>
                <c:pt idx="23">
                  <c:v>60.470840761087054</c:v>
                </c:pt>
                <c:pt idx="24">
                  <c:v>60.517837798801175</c:v>
                </c:pt>
                <c:pt idx="25">
                  <c:v>60.382229062044395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75-4DF5-A5D3-569153600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931656"/>
        <c:axId val="371930872"/>
      </c:lineChart>
      <c:catAx>
        <c:axId val="371931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Uke nr.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1930872"/>
        <c:crosses val="autoZero"/>
        <c:auto val="1"/>
        <c:lblAlgn val="ctr"/>
        <c:lblOffset val="100"/>
        <c:tickLblSkip val="2"/>
        <c:noMultiLvlLbl val="0"/>
      </c:catAx>
      <c:valAx>
        <c:axId val="371930872"/>
        <c:scaling>
          <c:orientation val="minMax"/>
          <c:max val="61.1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Kjøttprosent</a:t>
                </a:r>
              </a:p>
            </c:rich>
          </c:tx>
          <c:layout>
            <c:manualLayout>
              <c:xMode val="edge"/>
              <c:yMode val="edge"/>
              <c:x val="1.2293049519942027E-2"/>
              <c:y val="0.34254494152622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1931656"/>
        <c:crosses val="autoZero"/>
        <c:crossBetween val="between"/>
        <c:majorUnit val="0.1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489080786948643"/>
          <c:y val="0.59494304347991234"/>
          <c:w val="7.3723371606219557E-2"/>
          <c:h val="0.20351083104481693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2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Differanse Fett2 - Fett1 i millimeter</a:t>
            </a:r>
          </a:p>
        </c:rich>
      </c:tx>
      <c:layout>
        <c:manualLayout>
          <c:xMode val="edge"/>
          <c:yMode val="edge"/>
          <c:x val="8.2188824291601403E-2"/>
          <c:y val="9.692535679478794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9.1964963523528426E-2"/>
          <c:y val="0.14793651484172216"/>
          <c:w val="0.88644991846836263"/>
          <c:h val="0.68128978698104725"/>
        </c:manualLayout>
      </c:layout>
      <c:lineChart>
        <c:grouping val="standard"/>
        <c:varyColors val="0"/>
        <c:ser>
          <c:idx val="0"/>
          <c:order val="0"/>
          <c:tx>
            <c:strRef>
              <c:f>År2023!$B$19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År2023!$V$30:$V$81</c:f>
              <c:numCache>
                <c:formatCode>General</c:formatCode>
                <c:ptCount val="52"/>
                <c:pt idx="0">
                  <c:v>2.1854900600729077</c:v>
                </c:pt>
                <c:pt idx="1">
                  <c:v>2.1738253446834839</c:v>
                </c:pt>
                <c:pt idx="2">
                  <c:v>2.0624532739952754</c:v>
                </c:pt>
                <c:pt idx="3">
                  <c:v>2.2269577373590361</c:v>
                </c:pt>
                <c:pt idx="4">
                  <c:v>2.04319036976535</c:v>
                </c:pt>
                <c:pt idx="5">
                  <c:v>2.1561909908663832</c:v>
                </c:pt>
                <c:pt idx="6">
                  <c:v>2.0802463575357257</c:v>
                </c:pt>
                <c:pt idx="7">
                  <c:v>2.1837899030657222</c:v>
                </c:pt>
                <c:pt idx="8">
                  <c:v>2.0795127092990926</c:v>
                </c:pt>
                <c:pt idx="9">
                  <c:v>2.1451925389439563</c:v>
                </c:pt>
                <c:pt idx="10">
                  <c:v>2.0732890945049736</c:v>
                </c:pt>
                <c:pt idx="11">
                  <c:v>2.4444088992292752</c:v>
                </c:pt>
                <c:pt idx="12">
                  <c:v>2.2553224195417183</c:v>
                </c:pt>
                <c:pt idx="13">
                  <c:v>2.2297565798766561</c:v>
                </c:pt>
                <c:pt idx="14">
                  <c:v>2.2958209070576001</c:v>
                </c:pt>
                <c:pt idx="15">
                  <c:v>2.2156500801137344</c:v>
                </c:pt>
                <c:pt idx="16">
                  <c:v>2.2191614905536343</c:v>
                </c:pt>
                <c:pt idx="17">
                  <c:v>2.1384755552489128</c:v>
                </c:pt>
                <c:pt idx="18">
                  <c:v>2.2107716746036075</c:v>
                </c:pt>
                <c:pt idx="19">
                  <c:v>2.2239909330577663</c:v>
                </c:pt>
                <c:pt idx="20">
                  <c:v>2.1098635618836736</c:v>
                </c:pt>
                <c:pt idx="21">
                  <c:v>2.1278977072131062</c:v>
                </c:pt>
                <c:pt idx="22">
                  <c:v>2.1958840306366643</c:v>
                </c:pt>
                <c:pt idx="23">
                  <c:v>2.0443545955979587</c:v>
                </c:pt>
                <c:pt idx="24">
                  <c:v>2.0397307954610082</c:v>
                </c:pt>
                <c:pt idx="25">
                  <c:v>2.1326363153968861</c:v>
                </c:pt>
                <c:pt idx="26">
                  <c:v>2.2654260379294198</c:v>
                </c:pt>
                <c:pt idx="27">
                  <c:v>2.1545032162111721</c:v>
                </c:pt>
                <c:pt idx="28">
                  <c:v>2.1159720109522588</c:v>
                </c:pt>
                <c:pt idx="29">
                  <c:v>2.081430370473528</c:v>
                </c:pt>
                <c:pt idx="30">
                  <c:v>2.0332149147309213</c:v>
                </c:pt>
                <c:pt idx="31">
                  <c:v>2.0954073307588672</c:v>
                </c:pt>
                <c:pt idx="32">
                  <c:v>2.1050238044614265</c:v>
                </c:pt>
                <c:pt idx="33">
                  <c:v>2.2360141795294535</c:v>
                </c:pt>
                <c:pt idx="34">
                  <c:v>2.1831534744010881</c:v>
                </c:pt>
                <c:pt idx="35">
                  <c:v>2.2291125443822413</c:v>
                </c:pt>
                <c:pt idx="36">
                  <c:v>2.2888780335933769</c:v>
                </c:pt>
                <c:pt idx="37">
                  <c:v>2.1544488479118562</c:v>
                </c:pt>
                <c:pt idx="38">
                  <c:v>2.3680707263517036</c:v>
                </c:pt>
                <c:pt idx="39">
                  <c:v>2.2908712199295205</c:v>
                </c:pt>
                <c:pt idx="40">
                  <c:v>2.2499263711389434</c:v>
                </c:pt>
                <c:pt idx="41">
                  <c:v>2.2868214739809472</c:v>
                </c:pt>
                <c:pt idx="42">
                  <c:v>2.3390763943660282</c:v>
                </c:pt>
                <c:pt idx="43">
                  <c:v>2.2561577953912471</c:v>
                </c:pt>
                <c:pt idx="44">
                  <c:v>2.1300103611034338</c:v>
                </c:pt>
                <c:pt idx="45">
                  <c:v>2.1813424549329912</c:v>
                </c:pt>
                <c:pt idx="46">
                  <c:v>2.3163250111679261</c:v>
                </c:pt>
                <c:pt idx="47">
                  <c:v>2.0885884284495329</c:v>
                </c:pt>
                <c:pt idx="48">
                  <c:v>2.2297740854443648</c:v>
                </c:pt>
                <c:pt idx="49">
                  <c:v>2.2456243445995594</c:v>
                </c:pt>
                <c:pt idx="50">
                  <c:v>1.9286309523809353</c:v>
                </c:pt>
                <c:pt idx="51">
                  <c:v>2.2153863215903553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5D-4988-A481-1BC7F41588E6}"/>
            </c:ext>
          </c:extLst>
        </c:ser>
        <c:ser>
          <c:idx val="1"/>
          <c:order val="1"/>
          <c:tx>
            <c:strRef>
              <c:f>År2024!$B$28</c:f>
              <c:strCache>
                <c:ptCount val="1"/>
                <c:pt idx="0">
                  <c:v>2024</c:v>
                </c:pt>
              </c:strCache>
            </c:strRef>
          </c:tx>
          <c:spPr>
            <a:ln w="1143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År2024!$V$28:$V$79</c:f>
              <c:numCache>
                <c:formatCode>General</c:formatCode>
                <c:ptCount val="52"/>
                <c:pt idx="0">
                  <c:v>2.2568734904824903</c:v>
                </c:pt>
                <c:pt idx="1">
                  <c:v>2.3925707115168873</c:v>
                </c:pt>
                <c:pt idx="2">
                  <c:v>2.2453216194811065</c:v>
                </c:pt>
                <c:pt idx="3">
                  <c:v>2.1645880320386963</c:v>
                </c:pt>
                <c:pt idx="4">
                  <c:v>2.297373174230199</c:v>
                </c:pt>
                <c:pt idx="5">
                  <c:v>2.2500508441586313</c:v>
                </c:pt>
                <c:pt idx="6">
                  <c:v>2.1788439662011565</c:v>
                </c:pt>
                <c:pt idx="7">
                  <c:v>2.1837596396430206</c:v>
                </c:pt>
                <c:pt idx="8">
                  <c:v>2.2560931944820224</c:v>
                </c:pt>
                <c:pt idx="9">
                  <c:v>2.2937772315942806</c:v>
                </c:pt>
                <c:pt idx="10">
                  <c:v>2.2825570548642422</c:v>
                </c:pt>
                <c:pt idx="11">
                  <c:v>2.181018643436325</c:v>
                </c:pt>
                <c:pt idx="12">
                  <c:v>2.1282580645161056</c:v>
                </c:pt>
                <c:pt idx="13">
                  <c:v>2.3673799232083441</c:v>
                </c:pt>
                <c:pt idx="14">
                  <c:v>2.1540115509975628</c:v>
                </c:pt>
                <c:pt idx="15">
                  <c:v>2.0851956182206179</c:v>
                </c:pt>
                <c:pt idx="16">
                  <c:v>2.2860082342806205</c:v>
                </c:pt>
                <c:pt idx="17">
                  <c:v>2.1919175028597326</c:v>
                </c:pt>
                <c:pt idx="18">
                  <c:v>2.2003083223791462</c:v>
                </c:pt>
                <c:pt idx="19">
                  <c:v>2.2974612964996606</c:v>
                </c:pt>
                <c:pt idx="20">
                  <c:v>2.342752911399308</c:v>
                </c:pt>
                <c:pt idx="21">
                  <c:v>2.2998212914791876</c:v>
                </c:pt>
                <c:pt idx="22">
                  <c:v>2.4111418492446779</c:v>
                </c:pt>
                <c:pt idx="23">
                  <c:v>2.2616014489528542</c:v>
                </c:pt>
                <c:pt idx="24">
                  <c:v>2.2120349917183688</c:v>
                </c:pt>
                <c:pt idx="25">
                  <c:v>2.0130885203424449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5D-4988-A481-1BC7F4158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449576"/>
        <c:axId val="774449968"/>
      </c:lineChart>
      <c:catAx>
        <c:axId val="774449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Uke 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4449968"/>
        <c:crosses val="autoZero"/>
        <c:auto val="1"/>
        <c:lblAlgn val="ctr"/>
        <c:lblOffset val="100"/>
        <c:noMultiLvlLbl val="1"/>
      </c:catAx>
      <c:valAx>
        <c:axId val="774449968"/>
        <c:scaling>
          <c:orientation val="minMax"/>
          <c:min val="1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Differanse i millimeter</a:t>
                </a:r>
              </a:p>
            </c:rich>
          </c:tx>
          <c:layout>
            <c:manualLayout>
              <c:xMode val="edge"/>
              <c:yMode val="edge"/>
              <c:x val="1.6691092115431093E-2"/>
              <c:y val="0.307147155638694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444957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588906249194293"/>
          <c:y val="0.64074495004422793"/>
          <c:w val="0.18781371304402789"/>
          <c:h val="0.17254776486272547"/>
        </c:manualLayout>
      </c:layout>
      <c:overlay val="0"/>
      <c:spPr>
        <a:solidFill>
          <a:srgbClr val="FFFFC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Fett2 </a:t>
            </a:r>
            <a:r>
              <a:rPr lang="nb-NO" sz="2000" b="1" i="0" baseline="0">
                <a:effectLst/>
              </a:rPr>
              <a:t>(målt mellom 3 og 4 bakerste ribbein, 8 cm ut på siden)</a:t>
            </a:r>
            <a:endParaRPr lang="nb-NO" sz="2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9.0207083932896587E-2"/>
          <c:y val="9.05073605157137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126737630018469"/>
          <c:y val="0.16095430433828423"/>
          <c:w val="0.8785192745968482"/>
          <c:h val="0.63300584114515634"/>
        </c:manualLayout>
      </c:layout>
      <c:lineChart>
        <c:grouping val="standard"/>
        <c:varyColors val="0"/>
        <c:ser>
          <c:idx val="0"/>
          <c:order val="0"/>
          <c:tx>
            <c:strRef>
              <c:f>År2023!$B$33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År2023!$K$30:$K$81</c:f>
              <c:numCache>
                <c:formatCode>General</c:formatCode>
                <c:ptCount val="52"/>
                <c:pt idx="0">
                  <c:v>14.826456515620611</c:v>
                </c:pt>
                <c:pt idx="1">
                  <c:v>14.875282494597062</c:v>
                </c:pt>
                <c:pt idx="2">
                  <c:v>14.936604310250564</c:v>
                </c:pt>
                <c:pt idx="3">
                  <c:v>14.92566007543714</c:v>
                </c:pt>
                <c:pt idx="4">
                  <c:v>14.630941798941748</c:v>
                </c:pt>
                <c:pt idx="5">
                  <c:v>14.908211403280442</c:v>
                </c:pt>
                <c:pt idx="6">
                  <c:v>14.443129315267559</c:v>
                </c:pt>
                <c:pt idx="7">
                  <c:v>14.597159286946544</c:v>
                </c:pt>
                <c:pt idx="8">
                  <c:v>14.691306398364963</c:v>
                </c:pt>
                <c:pt idx="9">
                  <c:v>14.810882367745556</c:v>
                </c:pt>
                <c:pt idx="10">
                  <c:v>14.843618553730778</c:v>
                </c:pt>
                <c:pt idx="11">
                  <c:v>14.949222044496121</c:v>
                </c:pt>
                <c:pt idx="12">
                  <c:v>14.97959732789008</c:v>
                </c:pt>
                <c:pt idx="13">
                  <c:v>15.129554122133868</c:v>
                </c:pt>
                <c:pt idx="14">
                  <c:v>14.750765123706817</c:v>
                </c:pt>
                <c:pt idx="15">
                  <c:v>14.866054216867527</c:v>
                </c:pt>
                <c:pt idx="16">
                  <c:v>14.82490749756577</c:v>
                </c:pt>
                <c:pt idx="17">
                  <c:v>14.796348765882842</c:v>
                </c:pt>
                <c:pt idx="18">
                  <c:v>14.838373531230699</c:v>
                </c:pt>
                <c:pt idx="19">
                  <c:v>15.273427013422817</c:v>
                </c:pt>
                <c:pt idx="20">
                  <c:v>14.880645327560339</c:v>
                </c:pt>
                <c:pt idx="21">
                  <c:v>15.00930479579382</c:v>
                </c:pt>
                <c:pt idx="22">
                  <c:v>15.195936937890245</c:v>
                </c:pt>
                <c:pt idx="23">
                  <c:v>14.804435682602223</c:v>
                </c:pt>
                <c:pt idx="24">
                  <c:v>15.046760760061893</c:v>
                </c:pt>
                <c:pt idx="25">
                  <c:v>15.09251321480064</c:v>
                </c:pt>
                <c:pt idx="26">
                  <c:v>15.15363910040727</c:v>
                </c:pt>
                <c:pt idx="27">
                  <c:v>15.193518229978144</c:v>
                </c:pt>
                <c:pt idx="28">
                  <c:v>15.278927086502399</c:v>
                </c:pt>
                <c:pt idx="29">
                  <c:v>14.916353270105786</c:v>
                </c:pt>
                <c:pt idx="30">
                  <c:v>14.925148629148651</c:v>
                </c:pt>
                <c:pt idx="31">
                  <c:v>15.14797514463257</c:v>
                </c:pt>
                <c:pt idx="32">
                  <c:v>14.997853993140724</c:v>
                </c:pt>
                <c:pt idx="33">
                  <c:v>15.04179363943136</c:v>
                </c:pt>
                <c:pt idx="34">
                  <c:v>14.961149905703685</c:v>
                </c:pt>
                <c:pt idx="35">
                  <c:v>15.002150537634428</c:v>
                </c:pt>
                <c:pt idx="36">
                  <c:v>14.830183928180428</c:v>
                </c:pt>
                <c:pt idx="37">
                  <c:v>14.84546921065802</c:v>
                </c:pt>
                <c:pt idx="38">
                  <c:v>15.214834280810917</c:v>
                </c:pt>
                <c:pt idx="39">
                  <c:v>15.059652275009356</c:v>
                </c:pt>
                <c:pt idx="40">
                  <c:v>14.788079541190912</c:v>
                </c:pt>
                <c:pt idx="41">
                  <c:v>14.716201749871351</c:v>
                </c:pt>
                <c:pt idx="42">
                  <c:v>15.027175327926292</c:v>
                </c:pt>
                <c:pt idx="43">
                  <c:v>14.652411412326122</c:v>
                </c:pt>
                <c:pt idx="44">
                  <c:v>14.487685637856176</c:v>
                </c:pt>
                <c:pt idx="45">
                  <c:v>14.6435460931776</c:v>
                </c:pt>
                <c:pt idx="46">
                  <c:v>14.379163150841309</c:v>
                </c:pt>
                <c:pt idx="47">
                  <c:v>14.2653583754715</c:v>
                </c:pt>
                <c:pt idx="48">
                  <c:v>14.313654237288162</c:v>
                </c:pt>
                <c:pt idx="49">
                  <c:v>14.50997217068649</c:v>
                </c:pt>
                <c:pt idx="50">
                  <c:v>14.773749999999971</c:v>
                </c:pt>
                <c:pt idx="51">
                  <c:v>14.92784832766942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1C-4A34-8490-BEB747EAB1D1}"/>
            </c:ext>
          </c:extLst>
        </c:ser>
        <c:ser>
          <c:idx val="1"/>
          <c:order val="1"/>
          <c:tx>
            <c:strRef>
              <c:f>År2024!$B$29</c:f>
              <c:strCache>
                <c:ptCount val="1"/>
                <c:pt idx="0">
                  <c:v>2024</c:v>
                </c:pt>
              </c:strCache>
            </c:strRef>
          </c:tx>
          <c:spPr>
            <a:ln w="1143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År2024!$K$28:$K$79</c:f>
              <c:numCache>
                <c:formatCode>General</c:formatCode>
                <c:ptCount val="52"/>
                <c:pt idx="0">
                  <c:v>15.043348214285638</c:v>
                </c:pt>
                <c:pt idx="1">
                  <c:v>15.252109725685679</c:v>
                </c:pt>
                <c:pt idx="2">
                  <c:v>14.816615447654195</c:v>
                </c:pt>
                <c:pt idx="3">
                  <c:v>14.522112462006064</c:v>
                </c:pt>
                <c:pt idx="4">
                  <c:v>14.678444512133177</c:v>
                </c:pt>
                <c:pt idx="5">
                  <c:v>14.69243731808209</c:v>
                </c:pt>
                <c:pt idx="6">
                  <c:v>14.65809647098558</c:v>
                </c:pt>
                <c:pt idx="7">
                  <c:v>14.702033932951748</c:v>
                </c:pt>
                <c:pt idx="8">
                  <c:v>14.771606699424048</c:v>
                </c:pt>
                <c:pt idx="9">
                  <c:v>14.628153278963225</c:v>
                </c:pt>
                <c:pt idx="10">
                  <c:v>14.5515621767019</c:v>
                </c:pt>
                <c:pt idx="11">
                  <c:v>14.809951946827244</c:v>
                </c:pt>
                <c:pt idx="12">
                  <c:v>14.758005865102662</c:v>
                </c:pt>
                <c:pt idx="13">
                  <c:v>15.079367304911674</c:v>
                </c:pt>
                <c:pt idx="14">
                  <c:v>14.688522655044036</c:v>
                </c:pt>
                <c:pt idx="15">
                  <c:v>14.68275285594871</c:v>
                </c:pt>
                <c:pt idx="16">
                  <c:v>14.748134573818151</c:v>
                </c:pt>
                <c:pt idx="17">
                  <c:v>14.615448829141297</c:v>
                </c:pt>
                <c:pt idx="18">
                  <c:v>14.612588598776256</c:v>
                </c:pt>
                <c:pt idx="19">
                  <c:v>14.920271367273548</c:v>
                </c:pt>
                <c:pt idx="20">
                  <c:v>15.02116385911178</c:v>
                </c:pt>
                <c:pt idx="21">
                  <c:v>14.87332305703344</c:v>
                </c:pt>
                <c:pt idx="22">
                  <c:v>15.093247427829365</c:v>
                </c:pt>
                <c:pt idx="23">
                  <c:v>14.863756525602495</c:v>
                </c:pt>
                <c:pt idx="24">
                  <c:v>14.898834672484517</c:v>
                </c:pt>
                <c:pt idx="25">
                  <c:v>14.978732545649786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1C-4A34-8490-BEB747EAB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87000"/>
        <c:axId val="774448792"/>
      </c:lineChart>
      <c:catAx>
        <c:axId val="696487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Uke 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22000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4448792"/>
        <c:crosses val="autoZero"/>
        <c:auto val="1"/>
        <c:lblAlgn val="ctr"/>
        <c:lblOffset val="100"/>
        <c:noMultiLvlLbl val="1"/>
      </c:catAx>
      <c:valAx>
        <c:axId val="774448792"/>
        <c:scaling>
          <c:orientation val="minMax"/>
          <c:max val="15.6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mm fett (spekk) i målepunkt 2</a:t>
                </a:r>
              </a:p>
            </c:rich>
          </c:tx>
          <c:layout>
            <c:manualLayout>
              <c:xMode val="edge"/>
              <c:yMode val="edge"/>
              <c:x val="1.5660002376246183E-2"/>
              <c:y val="0.223210929070302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648700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825687009943949"/>
          <c:y val="0.57646033036631283"/>
          <c:w val="0.19331075667352002"/>
          <c:h val="0.18012087340198216"/>
        </c:manualLayout>
      </c:layout>
      <c:overlay val="0"/>
      <c:spPr>
        <a:solidFill>
          <a:srgbClr val="FFFFC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nb-NO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GP7: Fett1 </a:t>
            </a:r>
            <a:r>
              <a:rPr lang="nb-NO" sz="2000" b="1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og Fett2</a:t>
            </a:r>
            <a:endParaRPr lang="nb-NO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2038869609518206"/>
          <c:y val="2.0034231785499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567551063483548"/>
          <c:y val="0.12601129776810685"/>
          <c:w val="0.86352527757234765"/>
          <c:h val="0.6693697099337993"/>
        </c:manualLayout>
      </c:layout>
      <c:lineChart>
        <c:grouping val="standard"/>
        <c:varyColors val="0"/>
        <c:ser>
          <c:idx val="0"/>
          <c:order val="0"/>
          <c:tx>
            <c:v>Fett1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År2021!$J$30:$J$74</c:f>
              <c:numCache>
                <c:formatCode>General</c:formatCode>
                <c:ptCount val="45"/>
                <c:pt idx="0">
                  <c:v>12.308445146014272</c:v>
                </c:pt>
                <c:pt idx="1">
                  <c:v>12.233923269712704</c:v>
                </c:pt>
                <c:pt idx="2">
                  <c:v>12.297337082942777</c:v>
                </c:pt>
                <c:pt idx="3">
                  <c:v>12.261648294739924</c:v>
                </c:pt>
                <c:pt idx="4">
                  <c:v>12.165160666827653</c:v>
                </c:pt>
                <c:pt idx="5">
                  <c:v>12.429573954984004</c:v>
                </c:pt>
                <c:pt idx="6">
                  <c:v>12.23404517453792</c:v>
                </c:pt>
                <c:pt idx="7">
                  <c:v>12.478124485427344</c:v>
                </c:pt>
                <c:pt idx="8">
                  <c:v>12.348807536812544</c:v>
                </c:pt>
                <c:pt idx="9">
                  <c:v>12.321024591610012</c:v>
                </c:pt>
                <c:pt idx="10">
                  <c:v>12.25042263185806</c:v>
                </c:pt>
                <c:pt idx="11">
                  <c:v>12.39609519478555</c:v>
                </c:pt>
                <c:pt idx="12">
                  <c:v>12.317418824496528</c:v>
                </c:pt>
                <c:pt idx="13">
                  <c:v>12.72248849622691</c:v>
                </c:pt>
                <c:pt idx="14">
                  <c:v>12.630268751898022</c:v>
                </c:pt>
                <c:pt idx="15">
                  <c:v>12.53237547892723</c:v>
                </c:pt>
                <c:pt idx="16">
                  <c:v>12.367204542058898</c:v>
                </c:pt>
                <c:pt idx="17">
                  <c:v>12.364843565026238</c:v>
                </c:pt>
                <c:pt idx="18">
                  <c:v>12.328045325779051</c:v>
                </c:pt>
                <c:pt idx="19">
                  <c:v>12.386030586624052</c:v>
                </c:pt>
                <c:pt idx="20">
                  <c:v>12.640865384615344</c:v>
                </c:pt>
                <c:pt idx="21">
                  <c:v>12.4304903730446</c:v>
                </c:pt>
                <c:pt idx="22">
                  <c:v>12.513968763684083</c:v>
                </c:pt>
                <c:pt idx="23">
                  <c:v>12.758348176960277</c:v>
                </c:pt>
                <c:pt idx="24">
                  <c:v>12.432565952735413</c:v>
                </c:pt>
                <c:pt idx="25">
                  <c:v>12.74200551056191</c:v>
                </c:pt>
                <c:pt idx="26">
                  <c:v>12.620487066593304</c:v>
                </c:pt>
                <c:pt idx="27">
                  <c:v>12.64195844956077</c:v>
                </c:pt>
                <c:pt idx="28">
                  <c:v>12.51502794868702</c:v>
                </c:pt>
                <c:pt idx="29">
                  <c:v>12.700081786210838</c:v>
                </c:pt>
                <c:pt idx="30">
                  <c:v>12.65424242424243</c:v>
                </c:pt>
                <c:pt idx="31">
                  <c:v>12.605552132787309</c:v>
                </c:pt>
                <c:pt idx="32">
                  <c:v>12.631781848777999</c:v>
                </c:pt>
                <c:pt idx="33">
                  <c:v>12.606669541469079</c:v>
                </c:pt>
                <c:pt idx="34">
                  <c:v>12.584034077463148</c:v>
                </c:pt>
                <c:pt idx="35">
                  <c:v>12.590294964904444</c:v>
                </c:pt>
                <c:pt idx="36">
                  <c:v>12.565520700698375</c:v>
                </c:pt>
                <c:pt idx="37">
                  <c:v>12.434685606206816</c:v>
                </c:pt>
                <c:pt idx="38">
                  <c:v>12.739464059117772</c:v>
                </c:pt>
                <c:pt idx="39">
                  <c:v>12.604478006418679</c:v>
                </c:pt>
                <c:pt idx="40">
                  <c:v>12.701626503898702</c:v>
                </c:pt>
                <c:pt idx="41">
                  <c:v>12.664295095500778</c:v>
                </c:pt>
                <c:pt idx="42">
                  <c:v>12.558362601429092</c:v>
                </c:pt>
                <c:pt idx="43">
                  <c:v>12.632758100979627</c:v>
                </c:pt>
                <c:pt idx="44">
                  <c:v>12.617671449014731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9DB-4832-8ECB-BED94C893209}"/>
            </c:ext>
          </c:extLst>
        </c:ser>
        <c:ser>
          <c:idx val="1"/>
          <c:order val="1"/>
          <c:tx>
            <c:v>Fett2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År2021!$K$30:$K$74</c:f>
              <c:numCache>
                <c:formatCode>General</c:formatCode>
                <c:ptCount val="45"/>
                <c:pt idx="0">
                  <c:v>14.419261680206668</c:v>
                </c:pt>
                <c:pt idx="1">
                  <c:v>14.346983495380757</c:v>
                </c:pt>
                <c:pt idx="2">
                  <c:v>14.42563853503184</c:v>
                </c:pt>
                <c:pt idx="3">
                  <c:v>14.317247275775438</c:v>
                </c:pt>
                <c:pt idx="4">
                  <c:v>14.277762176393152</c:v>
                </c:pt>
                <c:pt idx="5">
                  <c:v>14.407828677698497</c:v>
                </c:pt>
                <c:pt idx="6">
                  <c:v>14.301400276026625</c:v>
                </c:pt>
                <c:pt idx="7">
                  <c:v>14.530875193057396</c:v>
                </c:pt>
                <c:pt idx="8">
                  <c:v>14.388564037552236</c:v>
                </c:pt>
                <c:pt idx="9">
                  <c:v>14.31638595686095</c:v>
                </c:pt>
                <c:pt idx="10">
                  <c:v>14.340252913174313</c:v>
                </c:pt>
                <c:pt idx="11">
                  <c:v>14.374298383636098</c:v>
                </c:pt>
                <c:pt idx="12">
                  <c:v>14.262214228030327</c:v>
                </c:pt>
                <c:pt idx="13">
                  <c:v>14.807294093321461</c:v>
                </c:pt>
                <c:pt idx="14">
                  <c:v>14.681450419165939</c:v>
                </c:pt>
                <c:pt idx="15">
                  <c:v>14.506479088226341</c:v>
                </c:pt>
                <c:pt idx="16">
                  <c:v>14.296945334297838</c:v>
                </c:pt>
                <c:pt idx="17">
                  <c:v>14.272770162675238</c:v>
                </c:pt>
                <c:pt idx="18">
                  <c:v>14.268923675292729</c:v>
                </c:pt>
                <c:pt idx="19">
                  <c:v>14.369927561227996</c:v>
                </c:pt>
                <c:pt idx="20">
                  <c:v>14.542850368614079</c:v>
                </c:pt>
                <c:pt idx="21">
                  <c:v>14.5845896259705</c:v>
                </c:pt>
                <c:pt idx="22">
                  <c:v>14.671151753635584</c:v>
                </c:pt>
                <c:pt idx="23">
                  <c:v>14.854779988742854</c:v>
                </c:pt>
                <c:pt idx="24">
                  <c:v>14.444450077599525</c:v>
                </c:pt>
                <c:pt idx="25">
                  <c:v>14.76197140793137</c:v>
                </c:pt>
                <c:pt idx="26">
                  <c:v>14.764279599243263</c:v>
                </c:pt>
                <c:pt idx="27">
                  <c:v>14.837558398003251</c:v>
                </c:pt>
                <c:pt idx="28">
                  <c:v>14.76156848114006</c:v>
                </c:pt>
                <c:pt idx="29">
                  <c:v>14.797786807923984</c:v>
                </c:pt>
                <c:pt idx="30">
                  <c:v>14.77396423678705</c:v>
                </c:pt>
                <c:pt idx="31">
                  <c:v>14.687710364631961</c:v>
                </c:pt>
                <c:pt idx="32">
                  <c:v>14.752148101087151</c:v>
                </c:pt>
                <c:pt idx="33">
                  <c:v>14.695868499503153</c:v>
                </c:pt>
                <c:pt idx="34">
                  <c:v>14.68587815203391</c:v>
                </c:pt>
                <c:pt idx="35">
                  <c:v>14.676674030253125</c:v>
                </c:pt>
                <c:pt idx="36">
                  <c:v>14.87946296031966</c:v>
                </c:pt>
                <c:pt idx="37">
                  <c:v>14.657744644810643</c:v>
                </c:pt>
                <c:pt idx="38">
                  <c:v>15.045024446062705</c:v>
                </c:pt>
                <c:pt idx="39">
                  <c:v>14.772100632486559</c:v>
                </c:pt>
                <c:pt idx="40">
                  <c:v>14.914723496432211</c:v>
                </c:pt>
                <c:pt idx="41">
                  <c:v>14.881451095488423</c:v>
                </c:pt>
                <c:pt idx="42">
                  <c:v>14.836427333407045</c:v>
                </c:pt>
                <c:pt idx="43">
                  <c:v>14.836991914112964</c:v>
                </c:pt>
                <c:pt idx="44">
                  <c:v>14.943670757317284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DB-4832-8ECB-BED94C893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625680"/>
        <c:axId val="582626464"/>
      </c:lineChart>
      <c:catAx>
        <c:axId val="58262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Uke 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34000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2626464"/>
        <c:crosses val="autoZero"/>
        <c:auto val="1"/>
        <c:lblAlgn val="ctr"/>
        <c:lblOffset val="100"/>
        <c:noMultiLvlLbl val="1"/>
      </c:catAx>
      <c:valAx>
        <c:axId val="582626464"/>
        <c:scaling>
          <c:orientation val="minMax"/>
          <c:max val="15.5"/>
          <c:min val="1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mm fett (spekk) i målepunkt 1</a:t>
                </a:r>
              </a:p>
            </c:rich>
          </c:tx>
          <c:layout>
            <c:manualLayout>
              <c:xMode val="edge"/>
              <c:yMode val="edge"/>
              <c:x val="1.2311364956601749E-2"/>
              <c:y val="0.24214626166520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26256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946091041631346"/>
          <c:y val="0.34433051476355914"/>
          <c:w val="6.569364964128814E-2"/>
          <c:h val="0.11343024700824418"/>
        </c:manualLayout>
      </c:layout>
      <c:overlay val="0"/>
      <c:spPr>
        <a:solidFill>
          <a:srgbClr val="FFFFC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2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Fargetall 2 GP7  (skala fra 0 til 256)</a:t>
            </a:r>
          </a:p>
        </c:rich>
      </c:tx>
      <c:layout>
        <c:manualLayout>
          <c:xMode val="edge"/>
          <c:yMode val="edge"/>
          <c:x val="0.17869891028364243"/>
          <c:y val="4.8136553211973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9.4391451539072066E-2"/>
          <c:y val="0.19315143338006444"/>
          <c:w val="0.88658832169190893"/>
          <c:h val="0.6186458871355941"/>
        </c:manualLayout>
      </c:layout>
      <c:lineChart>
        <c:grouping val="standard"/>
        <c:varyColors val="0"/>
        <c:ser>
          <c:idx val="0"/>
          <c:order val="0"/>
          <c:tx>
            <c:strRef>
              <c:f>År2023!$B$31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År2023!$Q$30:$Q$81</c:f>
              <c:numCache>
                <c:formatCode>General</c:formatCode>
                <c:ptCount val="52"/>
                <c:pt idx="0">
                  <c:v>47.72982225765606</c:v>
                </c:pt>
                <c:pt idx="1">
                  <c:v>46.910421943534921</c:v>
                </c:pt>
                <c:pt idx="2">
                  <c:v>47.142044833242196</c:v>
                </c:pt>
                <c:pt idx="3">
                  <c:v>47.184628571428561</c:v>
                </c:pt>
                <c:pt idx="4">
                  <c:v>47.499682573272658</c:v>
                </c:pt>
                <c:pt idx="5">
                  <c:v>47.514672216441198</c:v>
                </c:pt>
                <c:pt idx="6">
                  <c:v>46.620068521594682</c:v>
                </c:pt>
                <c:pt idx="7">
                  <c:v>47.093904542840718</c:v>
                </c:pt>
                <c:pt idx="8">
                  <c:v>46.02295356880829</c:v>
                </c:pt>
                <c:pt idx="9">
                  <c:v>47.263677084906142</c:v>
                </c:pt>
                <c:pt idx="10">
                  <c:v>47.759844410295791</c:v>
                </c:pt>
                <c:pt idx="11">
                  <c:v>46.842082303329931</c:v>
                </c:pt>
                <c:pt idx="12">
                  <c:v>47.061456400742109</c:v>
                </c:pt>
                <c:pt idx="13">
                  <c:v>46.308536183436146</c:v>
                </c:pt>
                <c:pt idx="14">
                  <c:v>46.115364446775047</c:v>
                </c:pt>
                <c:pt idx="15">
                  <c:v>46.541478356934817</c:v>
                </c:pt>
                <c:pt idx="16">
                  <c:v>46.928884345794387</c:v>
                </c:pt>
                <c:pt idx="17">
                  <c:v>47.049802833357681</c:v>
                </c:pt>
                <c:pt idx="18">
                  <c:v>46.785143564101247</c:v>
                </c:pt>
                <c:pt idx="19">
                  <c:v>46.886232567893451</c:v>
                </c:pt>
                <c:pt idx="20">
                  <c:v>47.775121096568064</c:v>
                </c:pt>
                <c:pt idx="21">
                  <c:v>46.962719065321288</c:v>
                </c:pt>
                <c:pt idx="22">
                  <c:v>47.427324197047454</c:v>
                </c:pt>
                <c:pt idx="23">
                  <c:v>47.688752601029471</c:v>
                </c:pt>
                <c:pt idx="24">
                  <c:v>46.657973471626597</c:v>
                </c:pt>
                <c:pt idx="25">
                  <c:v>46.684450853160307</c:v>
                </c:pt>
                <c:pt idx="26">
                  <c:v>45.813839522937933</c:v>
                </c:pt>
                <c:pt idx="27">
                  <c:v>47.59198088708839</c:v>
                </c:pt>
                <c:pt idx="28">
                  <c:v>47.502382642198121</c:v>
                </c:pt>
                <c:pt idx="29">
                  <c:v>47.647239431986399</c:v>
                </c:pt>
                <c:pt idx="30">
                  <c:v>47.625122669283598</c:v>
                </c:pt>
                <c:pt idx="31">
                  <c:v>47.498151818717538</c:v>
                </c:pt>
                <c:pt idx="32">
                  <c:v>47.56881857366772</c:v>
                </c:pt>
                <c:pt idx="33">
                  <c:v>47.623159509202466</c:v>
                </c:pt>
                <c:pt idx="34">
                  <c:v>47.813022213164864</c:v>
                </c:pt>
                <c:pt idx="35">
                  <c:v>47.28052595561639</c:v>
                </c:pt>
                <c:pt idx="36">
                  <c:v>47.169266130356256</c:v>
                </c:pt>
                <c:pt idx="37">
                  <c:v>47.822662290704784</c:v>
                </c:pt>
                <c:pt idx="38">
                  <c:v>47.54554227202059</c:v>
                </c:pt>
                <c:pt idx="39">
                  <c:v>47.624775393721592</c:v>
                </c:pt>
                <c:pt idx="40">
                  <c:v>48.512938655237072</c:v>
                </c:pt>
                <c:pt idx="41">
                  <c:v>47.769642397736014</c:v>
                </c:pt>
                <c:pt idx="42">
                  <c:v>47.362767182259589</c:v>
                </c:pt>
                <c:pt idx="43">
                  <c:v>47.031213520783631</c:v>
                </c:pt>
                <c:pt idx="44">
                  <c:v>46.399188341634385</c:v>
                </c:pt>
                <c:pt idx="45">
                  <c:v>46.512088954014551</c:v>
                </c:pt>
                <c:pt idx="46">
                  <c:v>46.339736907421198</c:v>
                </c:pt>
                <c:pt idx="47">
                  <c:v>46.414403209628894</c:v>
                </c:pt>
                <c:pt idx="48">
                  <c:v>46.072673039115983</c:v>
                </c:pt>
                <c:pt idx="49">
                  <c:v>46.824524802967083</c:v>
                </c:pt>
                <c:pt idx="50">
                  <c:v>47.15089285714285</c:v>
                </c:pt>
                <c:pt idx="51">
                  <c:v>46.599785407725321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8-49FB-9722-761C57F13196}"/>
            </c:ext>
          </c:extLst>
        </c:ser>
        <c:ser>
          <c:idx val="1"/>
          <c:order val="1"/>
          <c:tx>
            <c:strRef>
              <c:f>År2024!$B$28</c:f>
              <c:strCache>
                <c:ptCount val="1"/>
                <c:pt idx="0">
                  <c:v>2024</c:v>
                </c:pt>
              </c:strCache>
            </c:strRef>
          </c:tx>
          <c:spPr>
            <a:ln w="1143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År2024!$Q$28:$Q$79</c:f>
              <c:numCache>
                <c:formatCode>General</c:formatCode>
                <c:ptCount val="52"/>
                <c:pt idx="0">
                  <c:v>46.409329315924559</c:v>
                </c:pt>
                <c:pt idx="1">
                  <c:v>47.060456045604553</c:v>
                </c:pt>
                <c:pt idx="2">
                  <c:v>47.315805642312228</c:v>
                </c:pt>
                <c:pt idx="3">
                  <c:v>45.411704033440088</c:v>
                </c:pt>
                <c:pt idx="4">
                  <c:v>45.469297577327431</c:v>
                </c:pt>
                <c:pt idx="5">
                  <c:v>45.696762332754574</c:v>
                </c:pt>
                <c:pt idx="6">
                  <c:v>44.869743878412606</c:v>
                </c:pt>
                <c:pt idx="7">
                  <c:v>44.847852760736203</c:v>
                </c:pt>
                <c:pt idx="8">
                  <c:v>45.648245984784438</c:v>
                </c:pt>
                <c:pt idx="9">
                  <c:v>46.196313878804801</c:v>
                </c:pt>
                <c:pt idx="10">
                  <c:v>46.810252961564338</c:v>
                </c:pt>
                <c:pt idx="11">
                  <c:v>46.92352624011501</c:v>
                </c:pt>
                <c:pt idx="12">
                  <c:v>45.293979579861521</c:v>
                </c:pt>
                <c:pt idx="13">
                  <c:v>46.548610502323136</c:v>
                </c:pt>
                <c:pt idx="14">
                  <c:v>46.337571519389698</c:v>
                </c:pt>
                <c:pt idx="15">
                  <c:v>46.479760467923128</c:v>
                </c:pt>
                <c:pt idx="16">
                  <c:v>46.998449685239123</c:v>
                </c:pt>
                <c:pt idx="17">
                  <c:v>46.737940379403803</c:v>
                </c:pt>
                <c:pt idx="18">
                  <c:v>47.791979646232122</c:v>
                </c:pt>
                <c:pt idx="19">
                  <c:v>46.810299831815797</c:v>
                </c:pt>
                <c:pt idx="20">
                  <c:v>47.404889501352528</c:v>
                </c:pt>
                <c:pt idx="21">
                  <c:v>45.973990451561569</c:v>
                </c:pt>
                <c:pt idx="22">
                  <c:v>45.700928978124075</c:v>
                </c:pt>
                <c:pt idx="23">
                  <c:v>45.626305265496562</c:v>
                </c:pt>
                <c:pt idx="24">
                  <c:v>46.10706113978609</c:v>
                </c:pt>
                <c:pt idx="25">
                  <c:v>46.014086188372943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8-49FB-9722-761C57F13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39952"/>
        <c:axId val="191840344"/>
      </c:lineChart>
      <c:catAx>
        <c:axId val="19183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Uke 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1840344"/>
        <c:crosses val="autoZero"/>
        <c:auto val="1"/>
        <c:lblAlgn val="ctr"/>
        <c:lblOffset val="100"/>
        <c:noMultiLvlLbl val="1"/>
      </c:catAx>
      <c:valAx>
        <c:axId val="191840344"/>
        <c:scaling>
          <c:orientation val="minMax"/>
          <c:min val="4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Fargetall</a:t>
                </a:r>
              </a:p>
            </c:rich>
          </c:tx>
          <c:layout>
            <c:manualLayout>
              <c:xMode val="edge"/>
              <c:yMode val="edge"/>
              <c:x val="1.6109953006187904E-2"/>
              <c:y val="0.445396107615062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18399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704768867505122"/>
          <c:y val="0.56198565038807891"/>
          <c:w val="0.18209385918980955"/>
          <c:h val="0.18387776829101185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1"/>
              <a:t>Slaktevekt</a:t>
            </a:r>
            <a:r>
              <a:rPr lang="en-US" sz="2800" b="1" baseline="0"/>
              <a:t>, middel per uke</a:t>
            </a:r>
            <a:endParaRPr lang="en-US" sz="2800" b="1"/>
          </a:p>
        </c:rich>
      </c:tx>
      <c:layout>
        <c:manualLayout>
          <c:xMode val="edge"/>
          <c:yMode val="edge"/>
          <c:x val="0.20963014427118176"/>
          <c:y val="5.4102719622220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9.7506819506107928E-2"/>
          <c:y val="0.1564347585752677"/>
          <c:w val="0.88359142465560214"/>
          <c:h val="0.71256159351762449"/>
        </c:manualLayout>
      </c:layout>
      <c:lineChart>
        <c:grouping val="standard"/>
        <c:varyColors val="0"/>
        <c:ser>
          <c:idx val="0"/>
          <c:order val="0"/>
          <c:tx>
            <c:strRef>
              <c:f>År2023!$B$31</c:f>
              <c:strCache>
                <c:ptCount val="1"/>
                <c:pt idx="0">
                  <c:v>2023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År2023!$I$30:$I$81</c:f>
              <c:numCache>
                <c:formatCode>General</c:formatCode>
                <c:ptCount val="52"/>
                <c:pt idx="0">
                  <c:v>85.241734523888667</c:v>
                </c:pt>
                <c:pt idx="1">
                  <c:v>86.101372315509778</c:v>
                </c:pt>
                <c:pt idx="2">
                  <c:v>84.931895366795004</c:v>
                </c:pt>
                <c:pt idx="3">
                  <c:v>85.025178388595492</c:v>
                </c:pt>
                <c:pt idx="4">
                  <c:v>84.908678542450147</c:v>
                </c:pt>
                <c:pt idx="5">
                  <c:v>84.953886255924189</c:v>
                </c:pt>
                <c:pt idx="6">
                  <c:v>84.540592893539682</c:v>
                </c:pt>
                <c:pt idx="7">
                  <c:v>84.625834154890612</c:v>
                </c:pt>
                <c:pt idx="8">
                  <c:v>85.346298719376307</c:v>
                </c:pt>
                <c:pt idx="9">
                  <c:v>84.848222282999103</c:v>
                </c:pt>
                <c:pt idx="10">
                  <c:v>84.074202236781119</c:v>
                </c:pt>
                <c:pt idx="11">
                  <c:v>84.53312014574793</c:v>
                </c:pt>
                <c:pt idx="12">
                  <c:v>86.220338934229389</c:v>
                </c:pt>
                <c:pt idx="13">
                  <c:v>86.816868626651342</c:v>
                </c:pt>
                <c:pt idx="14">
                  <c:v>85.528994331101615</c:v>
                </c:pt>
                <c:pt idx="15">
                  <c:v>85.416173851589775</c:v>
                </c:pt>
                <c:pt idx="16">
                  <c:v>85.364488146722195</c:v>
                </c:pt>
                <c:pt idx="17">
                  <c:v>84.187608542002437</c:v>
                </c:pt>
                <c:pt idx="18">
                  <c:v>85.154506615493474</c:v>
                </c:pt>
                <c:pt idx="19">
                  <c:v>85.690259744950879</c:v>
                </c:pt>
                <c:pt idx="20">
                  <c:v>84.671850924954384</c:v>
                </c:pt>
                <c:pt idx="21">
                  <c:v>84.75552541901375</c:v>
                </c:pt>
                <c:pt idx="22">
                  <c:v>84.772881561191909</c:v>
                </c:pt>
                <c:pt idx="23">
                  <c:v>84.216859863158092</c:v>
                </c:pt>
                <c:pt idx="24">
                  <c:v>84.60036764456558</c:v>
                </c:pt>
                <c:pt idx="25">
                  <c:v>83.947450042409187</c:v>
                </c:pt>
                <c:pt idx="26">
                  <c:v>84.039170217711643</c:v>
                </c:pt>
                <c:pt idx="27">
                  <c:v>83.829930902374755</c:v>
                </c:pt>
                <c:pt idx="28">
                  <c:v>84.096926765775066</c:v>
                </c:pt>
                <c:pt idx="29">
                  <c:v>83.542049103634525</c:v>
                </c:pt>
                <c:pt idx="30">
                  <c:v>84.40129495034121</c:v>
                </c:pt>
                <c:pt idx="31">
                  <c:v>84.627159802307133</c:v>
                </c:pt>
                <c:pt idx="32">
                  <c:v>83.428866695614857</c:v>
                </c:pt>
                <c:pt idx="33">
                  <c:v>84.174241897121405</c:v>
                </c:pt>
                <c:pt idx="34">
                  <c:v>83.537919069228607</c:v>
                </c:pt>
                <c:pt idx="35">
                  <c:v>83.723727774785374</c:v>
                </c:pt>
                <c:pt idx="36">
                  <c:v>83.155144079992297</c:v>
                </c:pt>
                <c:pt idx="37">
                  <c:v>83.764746730173812</c:v>
                </c:pt>
                <c:pt idx="38">
                  <c:v>84.310168367163996</c:v>
                </c:pt>
                <c:pt idx="39">
                  <c:v>84.018547888774862</c:v>
                </c:pt>
                <c:pt idx="40">
                  <c:v>84.270145493503719</c:v>
                </c:pt>
                <c:pt idx="41">
                  <c:v>83.470161740476229</c:v>
                </c:pt>
                <c:pt idx="42">
                  <c:v>84.492468042275647</c:v>
                </c:pt>
                <c:pt idx="43">
                  <c:v>84.189066023056895</c:v>
                </c:pt>
                <c:pt idx="44">
                  <c:v>83.602120372388981</c:v>
                </c:pt>
                <c:pt idx="45">
                  <c:v>83.241993987089984</c:v>
                </c:pt>
                <c:pt idx="46">
                  <c:v>80.950727688500734</c:v>
                </c:pt>
                <c:pt idx="47">
                  <c:v>80.028278376407712</c:v>
                </c:pt>
                <c:pt idx="48">
                  <c:v>79.694049769498108</c:v>
                </c:pt>
                <c:pt idx="49">
                  <c:v>81.700521507422692</c:v>
                </c:pt>
                <c:pt idx="50">
                  <c:v>86.954977200982427</c:v>
                </c:pt>
                <c:pt idx="51">
                  <c:v>86.443263019902275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104-4038-97CE-6AABA74DE79A}"/>
            </c:ext>
          </c:extLst>
        </c:ser>
        <c:ser>
          <c:idx val="1"/>
          <c:order val="1"/>
          <c:tx>
            <c:strRef>
              <c:f>År2024!$B$28</c:f>
              <c:strCache>
                <c:ptCount val="1"/>
                <c:pt idx="0">
                  <c:v>2024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pattFill prst="pct30">
                <a:fgClr>
                  <a:srgbClr val="C00000"/>
                </a:fgClr>
                <a:bgClr>
                  <a:schemeClr val="bg1"/>
                </a:bgClr>
              </a:patt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År2024!$I$28:$I$79</c:f>
              <c:numCache>
                <c:formatCode>General</c:formatCode>
                <c:ptCount val="52"/>
                <c:pt idx="0">
                  <c:v>85.312541225416879</c:v>
                </c:pt>
                <c:pt idx="1">
                  <c:v>84.035203104075805</c:v>
                </c:pt>
                <c:pt idx="2">
                  <c:v>84.01103428951798</c:v>
                </c:pt>
                <c:pt idx="3">
                  <c:v>82.859869224997979</c:v>
                </c:pt>
                <c:pt idx="4">
                  <c:v>83.016658562119702</c:v>
                </c:pt>
                <c:pt idx="5">
                  <c:v>83.155300736213107</c:v>
                </c:pt>
                <c:pt idx="6">
                  <c:v>83.803124078669214</c:v>
                </c:pt>
                <c:pt idx="7">
                  <c:v>82.736368218204007</c:v>
                </c:pt>
                <c:pt idx="8">
                  <c:v>83.549992157130305</c:v>
                </c:pt>
                <c:pt idx="9">
                  <c:v>83.247265851822874</c:v>
                </c:pt>
                <c:pt idx="10">
                  <c:v>82.61060655447389</c:v>
                </c:pt>
                <c:pt idx="11">
                  <c:v>81.865087964086527</c:v>
                </c:pt>
                <c:pt idx="12">
                  <c:v>82.258894442811425</c:v>
                </c:pt>
                <c:pt idx="13">
                  <c:v>84.615443786983022</c:v>
                </c:pt>
                <c:pt idx="14">
                  <c:v>83.75739359302311</c:v>
                </c:pt>
                <c:pt idx="15">
                  <c:v>82.613505366162016</c:v>
                </c:pt>
                <c:pt idx="16">
                  <c:v>81.844325481110147</c:v>
                </c:pt>
                <c:pt idx="17">
                  <c:v>81.467013917858594</c:v>
                </c:pt>
                <c:pt idx="18">
                  <c:v>82.317795652174226</c:v>
                </c:pt>
                <c:pt idx="19">
                  <c:v>82.081369091176015</c:v>
                </c:pt>
                <c:pt idx="20">
                  <c:v>82.963080030717379</c:v>
                </c:pt>
                <c:pt idx="21">
                  <c:v>82.702536817739684</c:v>
                </c:pt>
                <c:pt idx="22">
                  <c:v>82.455507278907604</c:v>
                </c:pt>
                <c:pt idx="23">
                  <c:v>81.633506021028623</c:v>
                </c:pt>
                <c:pt idx="24">
                  <c:v>81.34203545894475</c:v>
                </c:pt>
                <c:pt idx="25">
                  <c:v>81.027509314757509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104-4038-97CE-6AABA74DE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63920"/>
        <c:axId val="696764312"/>
      </c:lineChart>
      <c:catAx>
        <c:axId val="69676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Uke 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62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6764312"/>
        <c:crosses val="autoZero"/>
        <c:auto val="1"/>
        <c:lblAlgn val="ctr"/>
        <c:lblOffset val="100"/>
        <c:tickLblSkip val="2"/>
        <c:noMultiLvlLbl val="1"/>
      </c:catAx>
      <c:valAx>
        <c:axId val="696764312"/>
        <c:scaling>
          <c:orientation val="minMax"/>
          <c:max val="88"/>
          <c:min val="7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Vekt i kg</a:t>
                </a:r>
              </a:p>
            </c:rich>
          </c:tx>
          <c:layout>
            <c:manualLayout>
              <c:xMode val="edge"/>
              <c:yMode val="edge"/>
              <c:x val="1.210683891565382E-2"/>
              <c:y val="0.317729395740899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6763920"/>
        <c:crosses val="autoZero"/>
        <c:crossBetween val="between"/>
      </c:valAx>
      <c:spPr>
        <a:solidFill>
          <a:srgbClr val="FFFFCC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840168910685667"/>
          <c:y val="0.56643833313939218"/>
          <c:w val="0.23645365200344204"/>
          <c:h val="0.15380129207986934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Middel slaktevekt for</a:t>
            </a:r>
            <a:r>
              <a:rPr lang="en-US" sz="2000" b="1" baseline="0"/>
              <a:t> hver KJØTTPROSENT</a:t>
            </a:r>
            <a:endParaRPr lang="en-US" sz="2000" b="1"/>
          </a:p>
        </c:rich>
      </c:tx>
      <c:layout>
        <c:manualLayout>
          <c:xMode val="edge"/>
          <c:yMode val="edge"/>
          <c:x val="0.22844761108401271"/>
          <c:y val="2.3980815347721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710786704759251"/>
          <c:y val="0.11717625899280577"/>
          <c:w val="0.87519301790815984"/>
          <c:h val="0.73751014936082637"/>
        </c:manualLayout>
      </c:layout>
      <c:lineChart>
        <c:grouping val="standard"/>
        <c:varyColors val="0"/>
        <c:ser>
          <c:idx val="0"/>
          <c:order val="0"/>
          <c:tx>
            <c:v>Slaktevekt</c:v>
          </c:tx>
          <c:spPr>
            <a:ln w="571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bg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'Kjøtt%_mnd'!$B$6:$B$26</c:f>
              <c:numCache>
                <c:formatCode>General</c:formatCode>
                <c:ptCount val="21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54</c:v>
                </c:pt>
                <c:pt idx="7">
                  <c:v>55</c:v>
                </c:pt>
                <c:pt idx="8">
                  <c:v>56</c:v>
                </c:pt>
                <c:pt idx="9">
                  <c:v>57</c:v>
                </c:pt>
                <c:pt idx="10">
                  <c:v>58</c:v>
                </c:pt>
                <c:pt idx="11">
                  <c:v>59</c:v>
                </c:pt>
                <c:pt idx="12">
                  <c:v>60</c:v>
                </c:pt>
                <c:pt idx="13">
                  <c:v>61</c:v>
                </c:pt>
                <c:pt idx="14">
                  <c:v>62</c:v>
                </c:pt>
                <c:pt idx="15">
                  <c:v>63</c:v>
                </c:pt>
                <c:pt idx="16">
                  <c:v>64</c:v>
                </c:pt>
                <c:pt idx="17">
                  <c:v>65</c:v>
                </c:pt>
                <c:pt idx="18">
                  <c:v>66</c:v>
                </c:pt>
                <c:pt idx="19">
                  <c:v>67</c:v>
                </c:pt>
                <c:pt idx="20">
                  <c:v>68</c:v>
                </c:pt>
              </c:numCache>
            </c:numRef>
          </c:cat>
          <c:val>
            <c:numRef>
              <c:f>'Kjøtt%_mnd'!$L$6:$L$26</c:f>
              <c:numCache>
                <c:formatCode>0.0</c:formatCode>
                <c:ptCount val="21"/>
                <c:pt idx="0">
                  <c:v>85.430740740740717</c:v>
                </c:pt>
                <c:pt idx="1">
                  <c:v>91.524117647058816</c:v>
                </c:pt>
                <c:pt idx="2">
                  <c:v>88.711212121212142</c:v>
                </c:pt>
                <c:pt idx="3">
                  <c:v>89.442389380530983</c:v>
                </c:pt>
                <c:pt idx="4">
                  <c:v>88.791841004184093</c:v>
                </c:pt>
                <c:pt idx="5">
                  <c:v>87.645131313131259</c:v>
                </c:pt>
                <c:pt idx="6">
                  <c:v>87.38116796440481</c:v>
                </c:pt>
                <c:pt idx="7">
                  <c:v>86.623155015197582</c:v>
                </c:pt>
                <c:pt idx="8">
                  <c:v>86.086834270592291</c:v>
                </c:pt>
                <c:pt idx="9">
                  <c:v>85.159689067201398</c:v>
                </c:pt>
                <c:pt idx="10">
                  <c:v>84.494166770689958</c:v>
                </c:pt>
                <c:pt idx="11">
                  <c:v>83.459528260293936</c:v>
                </c:pt>
                <c:pt idx="12">
                  <c:v>82.752971152537697</c:v>
                </c:pt>
                <c:pt idx="13">
                  <c:v>81.839254580701493</c:v>
                </c:pt>
                <c:pt idx="14">
                  <c:v>80.632653227448486</c:v>
                </c:pt>
                <c:pt idx="15">
                  <c:v>79.423195545656498</c:v>
                </c:pt>
                <c:pt idx="16">
                  <c:v>75.845568622210379</c:v>
                </c:pt>
                <c:pt idx="17">
                  <c:v>75.870088626292514</c:v>
                </c:pt>
                <c:pt idx="18">
                  <c:v>74.386035182679379</c:v>
                </c:pt>
                <c:pt idx="19">
                  <c:v>77.49877049180327</c:v>
                </c:pt>
                <c:pt idx="20">
                  <c:v>78.347999999999999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8-456E-A575-AE040D964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995055"/>
        <c:axId val="333085647"/>
      </c:lineChart>
      <c:catAx>
        <c:axId val="205599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Kjøtt prosent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3085647"/>
        <c:crosses val="autoZero"/>
        <c:auto val="1"/>
        <c:lblAlgn val="ctr"/>
        <c:lblOffset val="100"/>
        <c:noMultiLvlLbl val="0"/>
      </c:catAx>
      <c:valAx>
        <c:axId val="3330856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Vekt i kg</a:t>
                </a:r>
              </a:p>
            </c:rich>
          </c:tx>
          <c:layout>
            <c:manualLayout>
              <c:xMode val="edge"/>
              <c:yMode val="edge"/>
              <c:x val="2.6548672566371681E-2"/>
              <c:y val="0.430168384977057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55995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nb-NO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Fett1 (i millimeter, målt bak bakerste ribbein, 10 cm ut på siden)</a:t>
            </a:r>
          </a:p>
        </c:rich>
      </c:tx>
      <c:layout>
        <c:manualLayout>
          <c:xMode val="edge"/>
          <c:yMode val="edge"/>
          <c:x val="0.12038869609518206"/>
          <c:y val="2.0034231785499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567551063483548"/>
          <c:y val="0.12601129776810685"/>
          <c:w val="0.86352527757234765"/>
          <c:h val="0.6693697099337993"/>
        </c:manualLayout>
      </c:layout>
      <c:lineChart>
        <c:grouping val="standard"/>
        <c:varyColors val="0"/>
        <c:ser>
          <c:idx val="0"/>
          <c:order val="0"/>
          <c:tx>
            <c:strRef>
              <c:f>År2023!$B$19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År2023!$J$30:$J$81</c:f>
              <c:numCache>
                <c:formatCode>General</c:formatCode>
                <c:ptCount val="52"/>
                <c:pt idx="0">
                  <c:v>12.6409664555477</c:v>
                </c:pt>
                <c:pt idx="1">
                  <c:v>12.701457149913578</c:v>
                </c:pt>
                <c:pt idx="2">
                  <c:v>12.874151036255283</c:v>
                </c:pt>
                <c:pt idx="3">
                  <c:v>12.698702338078098</c:v>
                </c:pt>
                <c:pt idx="4">
                  <c:v>12.587751429176404</c:v>
                </c:pt>
                <c:pt idx="5">
                  <c:v>12.752020412414057</c:v>
                </c:pt>
                <c:pt idx="6">
                  <c:v>12.362882957731838</c:v>
                </c:pt>
                <c:pt idx="7">
                  <c:v>12.413369383880829</c:v>
                </c:pt>
                <c:pt idx="8">
                  <c:v>12.611793689065877</c:v>
                </c:pt>
                <c:pt idx="9">
                  <c:v>12.665689828801598</c:v>
                </c:pt>
                <c:pt idx="10">
                  <c:v>12.770329459225801</c:v>
                </c:pt>
                <c:pt idx="11">
                  <c:v>12.504813145266837</c:v>
                </c:pt>
                <c:pt idx="12">
                  <c:v>12.724274908348368</c:v>
                </c:pt>
                <c:pt idx="13">
                  <c:v>12.899797542257218</c:v>
                </c:pt>
                <c:pt idx="14">
                  <c:v>12.454944216649215</c:v>
                </c:pt>
                <c:pt idx="15">
                  <c:v>12.650404136753798</c:v>
                </c:pt>
                <c:pt idx="16">
                  <c:v>12.605746007012129</c:v>
                </c:pt>
                <c:pt idx="17">
                  <c:v>12.65787321063393</c:v>
                </c:pt>
                <c:pt idx="18">
                  <c:v>12.627601856627091</c:v>
                </c:pt>
                <c:pt idx="19">
                  <c:v>13.049436080365048</c:v>
                </c:pt>
                <c:pt idx="20">
                  <c:v>12.770781765676661</c:v>
                </c:pt>
                <c:pt idx="21">
                  <c:v>12.881407088580705</c:v>
                </c:pt>
                <c:pt idx="22">
                  <c:v>13.000052907253584</c:v>
                </c:pt>
                <c:pt idx="23">
                  <c:v>12.760081087004259</c:v>
                </c:pt>
                <c:pt idx="24">
                  <c:v>13.007029964600889</c:v>
                </c:pt>
                <c:pt idx="25">
                  <c:v>12.959876899403753</c:v>
                </c:pt>
                <c:pt idx="26">
                  <c:v>12.888213062477847</c:v>
                </c:pt>
                <c:pt idx="27">
                  <c:v>13.039015013766971</c:v>
                </c:pt>
                <c:pt idx="28">
                  <c:v>13.162955075550141</c:v>
                </c:pt>
                <c:pt idx="29">
                  <c:v>12.834922899632263</c:v>
                </c:pt>
                <c:pt idx="30">
                  <c:v>12.891933714417725</c:v>
                </c:pt>
                <c:pt idx="31">
                  <c:v>13.052567813873704</c:v>
                </c:pt>
                <c:pt idx="32">
                  <c:v>12.892830188679296</c:v>
                </c:pt>
                <c:pt idx="33">
                  <c:v>12.805779459901903</c:v>
                </c:pt>
                <c:pt idx="34">
                  <c:v>12.777996431302601</c:v>
                </c:pt>
                <c:pt idx="35">
                  <c:v>12.773037993252183</c:v>
                </c:pt>
                <c:pt idx="36">
                  <c:v>12.54130589458706</c:v>
                </c:pt>
                <c:pt idx="37">
                  <c:v>12.691020362746162</c:v>
                </c:pt>
                <c:pt idx="38">
                  <c:v>12.846763554459217</c:v>
                </c:pt>
                <c:pt idx="39">
                  <c:v>12.768781055079829</c:v>
                </c:pt>
                <c:pt idx="40">
                  <c:v>12.538153170051961</c:v>
                </c:pt>
                <c:pt idx="41">
                  <c:v>12.429380275890408</c:v>
                </c:pt>
                <c:pt idx="42">
                  <c:v>12.688098933560259</c:v>
                </c:pt>
                <c:pt idx="43">
                  <c:v>12.396253616934873</c:v>
                </c:pt>
                <c:pt idx="44">
                  <c:v>12.357675276752749</c:v>
                </c:pt>
                <c:pt idx="45">
                  <c:v>12.462203638244608</c:v>
                </c:pt>
                <c:pt idx="46">
                  <c:v>12.062838139673389</c:v>
                </c:pt>
                <c:pt idx="47">
                  <c:v>12.176769947021961</c:v>
                </c:pt>
                <c:pt idx="48">
                  <c:v>12.083880151843799</c:v>
                </c:pt>
                <c:pt idx="49">
                  <c:v>12.264347826086929</c:v>
                </c:pt>
                <c:pt idx="50">
                  <c:v>12.84511904761904</c:v>
                </c:pt>
                <c:pt idx="51">
                  <c:v>12.712462006079065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D-47A4-8074-8C8E168C1ABB}"/>
            </c:ext>
          </c:extLst>
        </c:ser>
        <c:ser>
          <c:idx val="1"/>
          <c:order val="1"/>
          <c:tx>
            <c:strRef>
              <c:f>År2024!$B$28</c:f>
              <c:strCache>
                <c:ptCount val="1"/>
                <c:pt idx="0">
                  <c:v>2024</c:v>
                </c:pt>
              </c:strCache>
            </c:strRef>
          </c:tx>
          <c:spPr>
            <a:ln w="1143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9050">
                <a:solidFill>
                  <a:srgbClr val="C0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År2024!$J$28:$J$79</c:f>
              <c:numCache>
                <c:formatCode>General</c:formatCode>
                <c:ptCount val="52"/>
                <c:pt idx="0">
                  <c:v>12.786474723803147</c:v>
                </c:pt>
                <c:pt idx="1">
                  <c:v>12.859539014168798</c:v>
                </c:pt>
                <c:pt idx="2">
                  <c:v>12.571293828173088</c:v>
                </c:pt>
                <c:pt idx="3">
                  <c:v>12.357524429967368</c:v>
                </c:pt>
                <c:pt idx="4">
                  <c:v>12.381071337902979</c:v>
                </c:pt>
                <c:pt idx="5">
                  <c:v>12.442386473923456</c:v>
                </c:pt>
                <c:pt idx="6">
                  <c:v>12.479252504784421</c:v>
                </c:pt>
                <c:pt idx="7">
                  <c:v>12.518274293308732</c:v>
                </c:pt>
                <c:pt idx="8">
                  <c:v>12.515513504942019</c:v>
                </c:pt>
                <c:pt idx="9">
                  <c:v>12.334376047368943</c:v>
                </c:pt>
                <c:pt idx="10">
                  <c:v>12.269005121837656</c:v>
                </c:pt>
                <c:pt idx="11">
                  <c:v>12.628933303390916</c:v>
                </c:pt>
                <c:pt idx="12">
                  <c:v>12.629747800586561</c:v>
                </c:pt>
                <c:pt idx="13">
                  <c:v>12.711987381703331</c:v>
                </c:pt>
                <c:pt idx="14">
                  <c:v>12.534511104046469</c:v>
                </c:pt>
                <c:pt idx="15">
                  <c:v>12.59755723772809</c:v>
                </c:pt>
                <c:pt idx="16">
                  <c:v>12.462126339537528</c:v>
                </c:pt>
                <c:pt idx="17">
                  <c:v>12.423531326281562</c:v>
                </c:pt>
                <c:pt idx="18">
                  <c:v>12.412280276397111</c:v>
                </c:pt>
                <c:pt idx="19">
                  <c:v>12.622810070773889</c:v>
                </c:pt>
                <c:pt idx="20">
                  <c:v>12.67841094771247</c:v>
                </c:pt>
                <c:pt idx="21">
                  <c:v>12.573501765554251</c:v>
                </c:pt>
                <c:pt idx="22">
                  <c:v>12.682105578584688</c:v>
                </c:pt>
                <c:pt idx="23">
                  <c:v>12.602155076649639</c:v>
                </c:pt>
                <c:pt idx="24">
                  <c:v>12.686799680766148</c:v>
                </c:pt>
                <c:pt idx="25">
                  <c:v>12.965644025307341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2-4B8E-ACE2-2F627C47F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625680"/>
        <c:axId val="582626464"/>
      </c:lineChart>
      <c:catAx>
        <c:axId val="58262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Uke 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34000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2626464"/>
        <c:crosses val="autoZero"/>
        <c:auto val="1"/>
        <c:lblAlgn val="ctr"/>
        <c:lblOffset val="100"/>
        <c:noMultiLvlLbl val="1"/>
      </c:catAx>
      <c:valAx>
        <c:axId val="582626464"/>
        <c:scaling>
          <c:orientation val="minMax"/>
          <c:max val="13.2"/>
          <c:min val="1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mm fett (spekk) i målepunkt 1</a:t>
                </a:r>
              </a:p>
            </c:rich>
          </c:tx>
          <c:layout>
            <c:manualLayout>
              <c:xMode val="edge"/>
              <c:yMode val="edge"/>
              <c:x val="1.2311364956601749E-2"/>
              <c:y val="0.24214626166520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26256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463100494421879"/>
          <c:y val="0.61744446148395316"/>
          <c:w val="0.13105970928524896"/>
          <c:h val="0.17014537051236628"/>
        </c:manualLayout>
      </c:layout>
      <c:overlay val="0"/>
      <c:spPr>
        <a:solidFill>
          <a:srgbClr val="FFFFC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Sidetykkelse i målepunkt 2 for GP7</a:t>
            </a:r>
          </a:p>
        </c:rich>
      </c:tx>
      <c:layout>
        <c:manualLayout>
          <c:xMode val="edge"/>
          <c:yMode val="edge"/>
          <c:x val="0.27934688123674389"/>
          <c:y val="1.19641763195018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143029970892509"/>
          <c:y val="0.10856796309552215"/>
          <c:w val="0.87455963933595626"/>
          <c:h val="0.75781240540319184"/>
        </c:manualLayout>
      </c:layout>
      <c:lineChart>
        <c:grouping val="standard"/>
        <c:varyColors val="0"/>
        <c:ser>
          <c:idx val="0"/>
          <c:order val="0"/>
          <c:tx>
            <c:strRef>
              <c:f>År2023!$B$31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År2023!$U$30:$U$81</c:f>
              <c:numCache>
                <c:formatCode>General</c:formatCode>
                <c:ptCount val="52"/>
                <c:pt idx="0">
                  <c:v>84.97169670370721</c:v>
                </c:pt>
                <c:pt idx="1">
                  <c:v>85.575190933727114</c:v>
                </c:pt>
                <c:pt idx="2">
                  <c:v>84.929323963611111</c:v>
                </c:pt>
                <c:pt idx="3">
                  <c:v>85.352578494500989</c:v>
                </c:pt>
                <c:pt idx="4">
                  <c:v>84.97202996412787</c:v>
                </c:pt>
                <c:pt idx="5">
                  <c:v>84.638896093790635</c:v>
                </c:pt>
                <c:pt idx="6">
                  <c:v>84.317432712215222</c:v>
                </c:pt>
                <c:pt idx="7">
                  <c:v>84.053522903170219</c:v>
                </c:pt>
                <c:pt idx="8">
                  <c:v>84.614480488951102</c:v>
                </c:pt>
                <c:pt idx="9">
                  <c:v>84.604514446227284</c:v>
                </c:pt>
                <c:pt idx="10">
                  <c:v>84.389976065102147</c:v>
                </c:pt>
                <c:pt idx="11">
                  <c:v>85.466589394378389</c:v>
                </c:pt>
                <c:pt idx="12">
                  <c:v>85.567299782800106</c:v>
                </c:pt>
                <c:pt idx="13">
                  <c:v>85.988970311912894</c:v>
                </c:pt>
                <c:pt idx="14">
                  <c:v>85.336588838268653</c:v>
                </c:pt>
                <c:pt idx="15">
                  <c:v>85.524469150640982</c:v>
                </c:pt>
                <c:pt idx="16">
                  <c:v>84.583001405243053</c:v>
                </c:pt>
                <c:pt idx="17">
                  <c:v>84.566695804195916</c:v>
                </c:pt>
                <c:pt idx="18">
                  <c:v>84.635880057507023</c:v>
                </c:pt>
                <c:pt idx="19">
                  <c:v>85.366751784876726</c:v>
                </c:pt>
                <c:pt idx="20">
                  <c:v>84.237621732445049</c:v>
                </c:pt>
                <c:pt idx="21">
                  <c:v>84.41107127794217</c:v>
                </c:pt>
                <c:pt idx="22">
                  <c:v>85.003129775014258</c:v>
                </c:pt>
                <c:pt idx="23">
                  <c:v>85.048492132866755</c:v>
                </c:pt>
                <c:pt idx="24">
                  <c:v>85.687005368860852</c:v>
                </c:pt>
                <c:pt idx="25">
                  <c:v>84.925988402741609</c:v>
                </c:pt>
                <c:pt idx="26">
                  <c:v>85.126572891531055</c:v>
                </c:pt>
                <c:pt idx="27">
                  <c:v>84.801408596581851</c:v>
                </c:pt>
                <c:pt idx="28">
                  <c:v>85.270592993276495</c:v>
                </c:pt>
                <c:pt idx="29">
                  <c:v>84.486163247490879</c:v>
                </c:pt>
                <c:pt idx="30">
                  <c:v>84.203192466697317</c:v>
                </c:pt>
                <c:pt idx="31">
                  <c:v>84.334179635630349</c:v>
                </c:pt>
                <c:pt idx="32">
                  <c:v>84.057141461985694</c:v>
                </c:pt>
                <c:pt idx="33">
                  <c:v>84.676073431922347</c:v>
                </c:pt>
                <c:pt idx="34">
                  <c:v>83.882911970758855</c:v>
                </c:pt>
                <c:pt idx="35">
                  <c:v>84.629997084831643</c:v>
                </c:pt>
                <c:pt idx="36">
                  <c:v>84.005017999345114</c:v>
                </c:pt>
                <c:pt idx="37">
                  <c:v>84.084233213595127</c:v>
                </c:pt>
                <c:pt idx="38">
                  <c:v>84.510691756655589</c:v>
                </c:pt>
                <c:pt idx="39">
                  <c:v>84.4155102470896</c:v>
                </c:pt>
                <c:pt idx="40">
                  <c:v>83.846658125133942</c:v>
                </c:pt>
                <c:pt idx="41">
                  <c:v>84.057669026367009</c:v>
                </c:pt>
                <c:pt idx="42">
                  <c:v>84.397646941522368</c:v>
                </c:pt>
                <c:pt idx="43">
                  <c:v>84.118753162635443</c:v>
                </c:pt>
                <c:pt idx="44">
                  <c:v>83.553189924617783</c:v>
                </c:pt>
                <c:pt idx="45">
                  <c:v>83.61631531492894</c:v>
                </c:pt>
                <c:pt idx="46">
                  <c:v>82.578318145800196</c:v>
                </c:pt>
                <c:pt idx="47">
                  <c:v>82.243516184531742</c:v>
                </c:pt>
                <c:pt idx="48">
                  <c:v>82.768848911132508</c:v>
                </c:pt>
                <c:pt idx="49">
                  <c:v>83.519967682363713</c:v>
                </c:pt>
                <c:pt idx="50">
                  <c:v>85.139138187221249</c:v>
                </c:pt>
                <c:pt idx="51">
                  <c:v>84.848876204067111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D-4BA0-9801-389239B02FCC}"/>
            </c:ext>
          </c:extLst>
        </c:ser>
        <c:ser>
          <c:idx val="1"/>
          <c:order val="1"/>
          <c:tx>
            <c:strRef>
              <c:f>År2024!$B$31</c:f>
              <c:strCache>
                <c:ptCount val="1"/>
                <c:pt idx="0">
                  <c:v>2024</c:v>
                </c:pt>
              </c:strCache>
            </c:strRef>
          </c:tx>
          <c:spPr>
            <a:ln w="1143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År2024!$U$28:$U$79</c:f>
              <c:numCache>
                <c:formatCode>General</c:formatCode>
                <c:ptCount val="52"/>
                <c:pt idx="0">
                  <c:v>85.312447163514662</c:v>
                </c:pt>
                <c:pt idx="1">
                  <c:v>84.719492663516576</c:v>
                </c:pt>
                <c:pt idx="2">
                  <c:v>83.742858598726016</c:v>
                </c:pt>
                <c:pt idx="3">
                  <c:v>83.206097362863886</c:v>
                </c:pt>
                <c:pt idx="4">
                  <c:v>83.570200283229255</c:v>
                </c:pt>
                <c:pt idx="5">
                  <c:v>83.863223834988517</c:v>
                </c:pt>
                <c:pt idx="6">
                  <c:v>84.24517034293072</c:v>
                </c:pt>
                <c:pt idx="7">
                  <c:v>83.897415021372197</c:v>
                </c:pt>
                <c:pt idx="8">
                  <c:v>83.974955258448105</c:v>
                </c:pt>
                <c:pt idx="9">
                  <c:v>83.459749373433894</c:v>
                </c:pt>
                <c:pt idx="10">
                  <c:v>83.307300964862407</c:v>
                </c:pt>
                <c:pt idx="11">
                  <c:v>83.777267230955644</c:v>
                </c:pt>
                <c:pt idx="12">
                  <c:v>84.288953896559775</c:v>
                </c:pt>
                <c:pt idx="13">
                  <c:v>85.050450135478115</c:v>
                </c:pt>
                <c:pt idx="14">
                  <c:v>84.157499773694042</c:v>
                </c:pt>
                <c:pt idx="15">
                  <c:v>83.525440666204148</c:v>
                </c:pt>
                <c:pt idx="16">
                  <c:v>83.33603523403437</c:v>
                </c:pt>
                <c:pt idx="17">
                  <c:v>83.316655858192689</c:v>
                </c:pt>
                <c:pt idx="18">
                  <c:v>83.836096676736943</c:v>
                </c:pt>
                <c:pt idx="19">
                  <c:v>79.995205819142896</c:v>
                </c:pt>
                <c:pt idx="20">
                  <c:v>82.087201390613103</c:v>
                </c:pt>
                <c:pt idx="21">
                  <c:v>84.27991075855256</c:v>
                </c:pt>
                <c:pt idx="22">
                  <c:v>84.196128775438979</c:v>
                </c:pt>
                <c:pt idx="23">
                  <c:v>83.55900559215965</c:v>
                </c:pt>
                <c:pt idx="24">
                  <c:v>83.691289791145863</c:v>
                </c:pt>
                <c:pt idx="25">
                  <c:v>83.023694540264188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2D-4BA0-9801-389239B02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63920"/>
        <c:axId val="696764312"/>
      </c:lineChart>
      <c:catAx>
        <c:axId val="69676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Uke 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62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6764312"/>
        <c:crosses val="autoZero"/>
        <c:auto val="1"/>
        <c:lblAlgn val="ctr"/>
        <c:lblOffset val="100"/>
        <c:tickLblSkip val="2"/>
        <c:noMultiLvlLbl val="1"/>
      </c:catAx>
      <c:valAx>
        <c:axId val="696764312"/>
        <c:scaling>
          <c:orientation val="minMax"/>
          <c:min val="7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Vevstykkelse i millimeter</a:t>
                </a:r>
              </a:p>
            </c:rich>
          </c:tx>
          <c:layout>
            <c:manualLayout>
              <c:xMode val="edge"/>
              <c:yMode val="edge"/>
              <c:x val="1.7578494579182199E-2"/>
              <c:y val="0.25858857002378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676392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982314793542059"/>
          <c:y val="0.14941252178188463"/>
          <c:w val="0.2027059281739487"/>
          <c:h val="0.15167566864059348"/>
        </c:manualLayout>
      </c:layout>
      <c:overlay val="0"/>
      <c:spPr>
        <a:solidFill>
          <a:srgbClr val="FFFFC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Sidetykkelse i millimeter, i målepunkt 1 for GP7</a:t>
            </a:r>
          </a:p>
        </c:rich>
      </c:tx>
      <c:layout>
        <c:manualLayout>
          <c:xMode val="edge"/>
          <c:yMode val="edge"/>
          <c:x val="0.27934688123674389"/>
          <c:y val="1.19641763195018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485481544536663"/>
          <c:y val="0.11024071669842127"/>
          <c:w val="0.86662410441937998"/>
          <c:h val="0.70186565276770807"/>
        </c:manualLayout>
      </c:layout>
      <c:lineChart>
        <c:grouping val="standard"/>
        <c:varyColors val="0"/>
        <c:ser>
          <c:idx val="0"/>
          <c:order val="0"/>
          <c:tx>
            <c:strRef>
              <c:f>År2023!$B$31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År2023!$T$30:$T$81</c:f>
              <c:numCache>
                <c:formatCode>General</c:formatCode>
                <c:ptCount val="52"/>
                <c:pt idx="0">
                  <c:v>88.265440283873602</c:v>
                </c:pt>
                <c:pt idx="1">
                  <c:v>88.4347622567131</c:v>
                </c:pt>
                <c:pt idx="2">
                  <c:v>88.226333278858945</c:v>
                </c:pt>
                <c:pt idx="3">
                  <c:v>88.644823066841425</c:v>
                </c:pt>
                <c:pt idx="4">
                  <c:v>88.764644439755699</c:v>
                </c:pt>
                <c:pt idx="5">
                  <c:v>88.232982310525855</c:v>
                </c:pt>
                <c:pt idx="6">
                  <c:v>87.81055900621152</c:v>
                </c:pt>
                <c:pt idx="7">
                  <c:v>87.803267786504989</c:v>
                </c:pt>
                <c:pt idx="8">
                  <c:v>88.760768949485339</c:v>
                </c:pt>
                <c:pt idx="9">
                  <c:v>88.707784911718306</c:v>
                </c:pt>
                <c:pt idx="10">
                  <c:v>88.032168501675301</c:v>
                </c:pt>
                <c:pt idx="11">
                  <c:v>88.402607939727616</c:v>
                </c:pt>
                <c:pt idx="12">
                  <c:v>89.060048985627517</c:v>
                </c:pt>
                <c:pt idx="13">
                  <c:v>89.547200300638735</c:v>
                </c:pt>
                <c:pt idx="14">
                  <c:v>89.172665148063942</c:v>
                </c:pt>
                <c:pt idx="15">
                  <c:v>89.046935096154385</c:v>
                </c:pt>
                <c:pt idx="16">
                  <c:v>88.235886999078915</c:v>
                </c:pt>
                <c:pt idx="17">
                  <c:v>88.476631701631646</c:v>
                </c:pt>
                <c:pt idx="18">
                  <c:v>88.158050934483754</c:v>
                </c:pt>
                <c:pt idx="19">
                  <c:v>88.786044087759024</c:v>
                </c:pt>
                <c:pt idx="20">
                  <c:v>87.829728344438394</c:v>
                </c:pt>
                <c:pt idx="21">
                  <c:v>88.101402361872474</c:v>
                </c:pt>
                <c:pt idx="22">
                  <c:v>87.69568470414697</c:v>
                </c:pt>
                <c:pt idx="23">
                  <c:v>87.350426136363922</c:v>
                </c:pt>
                <c:pt idx="24">
                  <c:v>88.069427321536111</c:v>
                </c:pt>
                <c:pt idx="25">
                  <c:v>87.472890209421749</c:v>
                </c:pt>
                <c:pt idx="26">
                  <c:v>87.872250014713444</c:v>
                </c:pt>
                <c:pt idx="27">
                  <c:v>88.794842050751271</c:v>
                </c:pt>
                <c:pt idx="28">
                  <c:v>88.76050755775735</c:v>
                </c:pt>
                <c:pt idx="29">
                  <c:v>88.161359668267309</c:v>
                </c:pt>
                <c:pt idx="30">
                  <c:v>88.226567524115936</c:v>
                </c:pt>
                <c:pt idx="31">
                  <c:v>87.849067828119331</c:v>
                </c:pt>
                <c:pt idx="32">
                  <c:v>87.462385858684442</c:v>
                </c:pt>
                <c:pt idx="33">
                  <c:v>88.296695563488612</c:v>
                </c:pt>
                <c:pt idx="34">
                  <c:v>87.81209259823315</c:v>
                </c:pt>
                <c:pt idx="35">
                  <c:v>88.262151394422645</c:v>
                </c:pt>
                <c:pt idx="36">
                  <c:v>88.134656921566901</c:v>
                </c:pt>
                <c:pt idx="37">
                  <c:v>88.032694114395809</c:v>
                </c:pt>
                <c:pt idx="38">
                  <c:v>88.408852774511104</c:v>
                </c:pt>
                <c:pt idx="39">
                  <c:v>88.243401296033099</c:v>
                </c:pt>
                <c:pt idx="40">
                  <c:v>88.112246423232889</c:v>
                </c:pt>
                <c:pt idx="41">
                  <c:v>88.359259259259204</c:v>
                </c:pt>
                <c:pt idx="42">
                  <c:v>88.58058726756127</c:v>
                </c:pt>
                <c:pt idx="43">
                  <c:v>88.5008298755195</c:v>
                </c:pt>
                <c:pt idx="44">
                  <c:v>87.590099282955862</c:v>
                </c:pt>
                <c:pt idx="45">
                  <c:v>87.740818341848765</c:v>
                </c:pt>
                <c:pt idx="46">
                  <c:v>87.149019413629148</c:v>
                </c:pt>
                <c:pt idx="47">
                  <c:v>86.63520985876039</c:v>
                </c:pt>
                <c:pt idx="48">
                  <c:v>86.797159475179299</c:v>
                </c:pt>
                <c:pt idx="49">
                  <c:v>88.029732225300179</c:v>
                </c:pt>
                <c:pt idx="50">
                  <c:v>87.858306092124863</c:v>
                </c:pt>
                <c:pt idx="51">
                  <c:v>88.643382090617251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F-4FE7-83BB-04EEBF12CC33}"/>
            </c:ext>
          </c:extLst>
        </c:ser>
        <c:ser>
          <c:idx val="1"/>
          <c:order val="1"/>
          <c:tx>
            <c:strRef>
              <c:f>År2024!$B$31</c:f>
              <c:strCache>
                <c:ptCount val="1"/>
                <c:pt idx="0">
                  <c:v>2024</c:v>
                </c:pt>
              </c:strCache>
            </c:strRef>
          </c:tx>
          <c:spPr>
            <a:ln w="1143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År2024!$T$28:$T$79</c:f>
              <c:numCache>
                <c:formatCode>General</c:formatCode>
                <c:ptCount val="52"/>
                <c:pt idx="0">
                  <c:v>88.266240266963024</c:v>
                </c:pt>
                <c:pt idx="1">
                  <c:v>87.95101715991045</c:v>
                </c:pt>
                <c:pt idx="2">
                  <c:v>87.111541401273925</c:v>
                </c:pt>
                <c:pt idx="3">
                  <c:v>87.460713705528804</c:v>
                </c:pt>
                <c:pt idx="4">
                  <c:v>87.106220918470598</c:v>
                </c:pt>
                <c:pt idx="5">
                  <c:v>87.526865291570758</c:v>
                </c:pt>
                <c:pt idx="6">
                  <c:v>87.495818600213511</c:v>
                </c:pt>
                <c:pt idx="7">
                  <c:v>87.724201099124514</c:v>
                </c:pt>
                <c:pt idx="8">
                  <c:v>87.636024844720225</c:v>
                </c:pt>
                <c:pt idx="9">
                  <c:v>87.337554998607715</c:v>
                </c:pt>
                <c:pt idx="10">
                  <c:v>87.308270987049028</c:v>
                </c:pt>
                <c:pt idx="11">
                  <c:v>87.678516727125995</c:v>
                </c:pt>
                <c:pt idx="12">
                  <c:v>86.480131055464199</c:v>
                </c:pt>
                <c:pt idx="13">
                  <c:v>88.280430032339822</c:v>
                </c:pt>
                <c:pt idx="14">
                  <c:v>87.705069249570144</c:v>
                </c:pt>
                <c:pt idx="15">
                  <c:v>87.157853342586307</c:v>
                </c:pt>
                <c:pt idx="16">
                  <c:v>87.527863936653745</c:v>
                </c:pt>
                <c:pt idx="17">
                  <c:v>87.512699956766113</c:v>
                </c:pt>
                <c:pt idx="18">
                  <c:v>88.276870090634546</c:v>
                </c:pt>
                <c:pt idx="19">
                  <c:v>84.270689370143742</c:v>
                </c:pt>
                <c:pt idx="20">
                  <c:v>86.262100819469026</c:v>
                </c:pt>
                <c:pt idx="21">
                  <c:v>88.081279127417218</c:v>
                </c:pt>
                <c:pt idx="22">
                  <c:v>88.383549783550009</c:v>
                </c:pt>
                <c:pt idx="23">
                  <c:v>87.525740545927718</c:v>
                </c:pt>
                <c:pt idx="24">
                  <c:v>88.186437795610061</c:v>
                </c:pt>
                <c:pt idx="25">
                  <c:v>87.147519923872892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BF-4FE7-83BB-04EEBF12C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63920"/>
        <c:axId val="696764312"/>
      </c:lineChart>
      <c:catAx>
        <c:axId val="69676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Uke 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62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6764312"/>
        <c:crosses val="autoZero"/>
        <c:auto val="1"/>
        <c:lblAlgn val="ctr"/>
        <c:lblOffset val="100"/>
        <c:tickLblSkip val="2"/>
        <c:noMultiLvlLbl val="1"/>
      </c:catAx>
      <c:valAx>
        <c:axId val="696764312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Vevstykkelse i målepunkt 1</a:t>
                </a:r>
              </a:p>
            </c:rich>
          </c:tx>
          <c:layout>
            <c:manualLayout>
              <c:xMode val="edge"/>
              <c:yMode val="edge"/>
              <c:x val="2.4659807842550986E-2"/>
              <c:y val="0.29163099578995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676392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51344827342486"/>
          <c:y val="0.64081364829396326"/>
          <c:w val="0.1361558543609791"/>
          <c:h val="0.1513505610456411"/>
        </c:manualLayout>
      </c:layout>
      <c:overlay val="0"/>
      <c:spPr>
        <a:solidFill>
          <a:srgbClr val="FFFFC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24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Intramuskelært fett, i målepunkt 2</a:t>
            </a:r>
          </a:p>
        </c:rich>
      </c:tx>
      <c:layout>
        <c:manualLayout>
          <c:xMode val="edge"/>
          <c:yMode val="edge"/>
          <c:x val="0.14962644145494641"/>
          <c:y val="2.4007492555838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5274719012613849E-2"/>
          <c:y val="0.13056144086406871"/>
          <c:w val="0.9163202300861818"/>
          <c:h val="0.67092183256209437"/>
        </c:manualLayout>
      </c:layout>
      <c:lineChart>
        <c:grouping val="standard"/>
        <c:varyColors val="0"/>
        <c:ser>
          <c:idx val="0"/>
          <c:order val="0"/>
          <c:tx>
            <c:strRef>
              <c:f>År2023!$B$31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År2023!$S$30:$S$81</c:f>
              <c:numCache>
                <c:formatCode>General</c:formatCode>
                <c:ptCount val="52"/>
                <c:pt idx="0">
                  <c:v>134.1122051859146</c:v>
                </c:pt>
                <c:pt idx="1">
                  <c:v>132.86220521051982</c:v>
                </c:pt>
                <c:pt idx="2">
                  <c:v>130.05416780541131</c:v>
                </c:pt>
                <c:pt idx="3">
                  <c:v>135.22620815720325</c:v>
                </c:pt>
                <c:pt idx="4">
                  <c:v>132.07087322155817</c:v>
                </c:pt>
                <c:pt idx="5">
                  <c:v>132.64669163545565</c:v>
                </c:pt>
                <c:pt idx="6">
                  <c:v>127.5262092588748</c:v>
                </c:pt>
                <c:pt idx="7">
                  <c:v>131.19567716716483</c:v>
                </c:pt>
                <c:pt idx="8">
                  <c:v>123.5105547116442</c:v>
                </c:pt>
                <c:pt idx="9">
                  <c:v>124.53912343380468</c:v>
                </c:pt>
                <c:pt idx="10">
                  <c:v>123.90821371993664</c:v>
                </c:pt>
                <c:pt idx="11">
                  <c:v>122.40694969467869</c:v>
                </c:pt>
                <c:pt idx="12">
                  <c:v>124.72393007836044</c:v>
                </c:pt>
                <c:pt idx="13">
                  <c:v>122.56464442038877</c:v>
                </c:pt>
                <c:pt idx="14">
                  <c:v>123.03951005623864</c:v>
                </c:pt>
                <c:pt idx="15">
                  <c:v>124.73401585867713</c:v>
                </c:pt>
                <c:pt idx="16">
                  <c:v>123.13582169448637</c:v>
                </c:pt>
                <c:pt idx="17">
                  <c:v>120.82544897065262</c:v>
                </c:pt>
                <c:pt idx="18">
                  <c:v>121.7646967901489</c:v>
                </c:pt>
                <c:pt idx="19">
                  <c:v>122.00807127882598</c:v>
                </c:pt>
                <c:pt idx="20">
                  <c:v>124.01014940752189</c:v>
                </c:pt>
                <c:pt idx="21">
                  <c:v>122.74153127322924</c:v>
                </c:pt>
                <c:pt idx="22">
                  <c:v>121.91898466419882</c:v>
                </c:pt>
                <c:pt idx="23">
                  <c:v>125.19655078018064</c:v>
                </c:pt>
                <c:pt idx="24">
                  <c:v>124.88655168976172</c:v>
                </c:pt>
                <c:pt idx="25">
                  <c:v>125.7721835214989</c:v>
                </c:pt>
                <c:pt idx="26">
                  <c:v>126.51696865962344</c:v>
                </c:pt>
                <c:pt idx="27">
                  <c:v>128.09233485666803</c:v>
                </c:pt>
                <c:pt idx="28">
                  <c:v>129.1009123162697</c:v>
                </c:pt>
                <c:pt idx="29">
                  <c:v>133.70983121437968</c:v>
                </c:pt>
                <c:pt idx="30">
                  <c:v>122.87580756806642</c:v>
                </c:pt>
                <c:pt idx="31">
                  <c:v>125.0504953145917</c:v>
                </c:pt>
                <c:pt idx="32">
                  <c:v>129.12708751652872</c:v>
                </c:pt>
                <c:pt idx="33">
                  <c:v>130.66145274242189</c:v>
                </c:pt>
                <c:pt idx="34">
                  <c:v>130.15746306673461</c:v>
                </c:pt>
                <c:pt idx="35">
                  <c:v>131.53564622526264</c:v>
                </c:pt>
                <c:pt idx="36">
                  <c:v>127.94589419552491</c:v>
                </c:pt>
                <c:pt idx="37">
                  <c:v>129.01534953562097</c:v>
                </c:pt>
                <c:pt idx="38">
                  <c:v>128.20841597426963</c:v>
                </c:pt>
                <c:pt idx="39">
                  <c:v>128.81989644970415</c:v>
                </c:pt>
                <c:pt idx="40">
                  <c:v>127.23600621350901</c:v>
                </c:pt>
                <c:pt idx="41">
                  <c:v>124.29346092503984</c:v>
                </c:pt>
                <c:pt idx="42">
                  <c:v>126.10020020020021</c:v>
                </c:pt>
                <c:pt idx="43">
                  <c:v>127.05810413072165</c:v>
                </c:pt>
                <c:pt idx="44">
                  <c:v>126.27459205310224</c:v>
                </c:pt>
                <c:pt idx="45">
                  <c:v>125.14229708771325</c:v>
                </c:pt>
                <c:pt idx="46">
                  <c:v>121.89203671545521</c:v>
                </c:pt>
                <c:pt idx="47">
                  <c:v>122.1366571737997</c:v>
                </c:pt>
                <c:pt idx="48">
                  <c:v>121.86425860666849</c:v>
                </c:pt>
                <c:pt idx="49">
                  <c:v>121.83136300417245</c:v>
                </c:pt>
                <c:pt idx="50">
                  <c:v>136.71964285714279</c:v>
                </c:pt>
                <c:pt idx="51">
                  <c:v>127.46639256346084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82-4223-9342-FD691AC39FFD}"/>
            </c:ext>
          </c:extLst>
        </c:ser>
        <c:ser>
          <c:idx val="1"/>
          <c:order val="1"/>
          <c:tx>
            <c:strRef>
              <c:f>År2024!$B$28</c:f>
              <c:strCache>
                <c:ptCount val="1"/>
                <c:pt idx="0">
                  <c:v>2024</c:v>
                </c:pt>
              </c:strCache>
            </c:strRef>
          </c:tx>
          <c:spPr>
            <a:ln w="11430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År2024!$S$28:$S$79</c:f>
              <c:numCache>
                <c:formatCode>General</c:formatCode>
                <c:ptCount val="52"/>
                <c:pt idx="0">
                  <c:v>130.64978526409729</c:v>
                </c:pt>
                <c:pt idx="1">
                  <c:v>132.71430707876371</c:v>
                </c:pt>
                <c:pt idx="2">
                  <c:v>131.84049739023638</c:v>
                </c:pt>
                <c:pt idx="3">
                  <c:v>116.79288078571815</c:v>
                </c:pt>
                <c:pt idx="4">
                  <c:v>118.37600893446368</c:v>
                </c:pt>
                <c:pt idx="5">
                  <c:v>123.77076632460304</c:v>
                </c:pt>
                <c:pt idx="6">
                  <c:v>124.05857528696824</c:v>
                </c:pt>
                <c:pt idx="7">
                  <c:v>122.5741071884739</c:v>
                </c:pt>
                <c:pt idx="8">
                  <c:v>131.64538445289395</c:v>
                </c:pt>
                <c:pt idx="9">
                  <c:v>138.41856050030711</c:v>
                </c:pt>
                <c:pt idx="10">
                  <c:v>141.81505999172535</c:v>
                </c:pt>
                <c:pt idx="11">
                  <c:v>133.11034792368125</c:v>
                </c:pt>
                <c:pt idx="12">
                  <c:v>124.3077644851044</c:v>
                </c:pt>
                <c:pt idx="13">
                  <c:v>132.38016818500353</c:v>
                </c:pt>
                <c:pt idx="14">
                  <c:v>131.17496482548904</c:v>
                </c:pt>
                <c:pt idx="15">
                  <c:v>131.07795100222717</c:v>
                </c:pt>
                <c:pt idx="16">
                  <c:v>131.35606274067811</c:v>
                </c:pt>
                <c:pt idx="17">
                  <c:v>137.00639427766339</c:v>
                </c:pt>
                <c:pt idx="18">
                  <c:v>142.54976073656795</c:v>
                </c:pt>
                <c:pt idx="19">
                  <c:v>142.71184279172215</c:v>
                </c:pt>
                <c:pt idx="20">
                  <c:v>141.13371440236804</c:v>
                </c:pt>
                <c:pt idx="21">
                  <c:v>131.83161819537659</c:v>
                </c:pt>
                <c:pt idx="22">
                  <c:v>128.42432108626201</c:v>
                </c:pt>
                <c:pt idx="23">
                  <c:v>129.10438065626565</c:v>
                </c:pt>
                <c:pt idx="24">
                  <c:v>128.83888297872343</c:v>
                </c:pt>
                <c:pt idx="25">
                  <c:v>130.8532219570406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82-4223-9342-FD691AC39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41128"/>
        <c:axId val="696763136"/>
      </c:lineChart>
      <c:catAx>
        <c:axId val="191841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Uke 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6763136"/>
        <c:crosses val="autoZero"/>
        <c:auto val="1"/>
        <c:lblAlgn val="ctr"/>
        <c:lblOffset val="100"/>
        <c:noMultiLvlLbl val="1"/>
      </c:catAx>
      <c:valAx>
        <c:axId val="696763136"/>
        <c:scaling>
          <c:orientation val="minMax"/>
          <c:max val="145"/>
          <c:min val="1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18411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666274065838477"/>
          <c:y val="0.27383321562716301"/>
          <c:w val="0.12655795899075833"/>
          <c:h val="0.14676466144543177"/>
        </c:manualLayout>
      </c:layout>
      <c:overlay val="0"/>
      <c:spPr>
        <a:solidFill>
          <a:srgbClr val="FFFFC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24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Intramuskelært fett, målepunkt 1</a:t>
            </a:r>
          </a:p>
        </c:rich>
      </c:tx>
      <c:layout>
        <c:manualLayout>
          <c:xMode val="edge"/>
          <c:yMode val="edge"/>
          <c:x val="0.14962644145494641"/>
          <c:y val="2.4007492555838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069930317627053E-2"/>
          <c:y val="0.15220137651926699"/>
          <c:w val="0.9270568003008206"/>
          <c:h val="0.64928205327399613"/>
        </c:manualLayout>
      </c:layout>
      <c:lineChart>
        <c:grouping val="standard"/>
        <c:varyColors val="0"/>
        <c:ser>
          <c:idx val="0"/>
          <c:order val="0"/>
          <c:tx>
            <c:v>2023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År2023!$R$30:$R$81</c:f>
              <c:numCache>
                <c:formatCode>General</c:formatCode>
                <c:ptCount val="52"/>
                <c:pt idx="0">
                  <c:v>133.39266622901621</c:v>
                </c:pt>
                <c:pt idx="1">
                  <c:v>131.7818249166564</c:v>
                </c:pt>
                <c:pt idx="2">
                  <c:v>130.17497540177104</c:v>
                </c:pt>
                <c:pt idx="3">
                  <c:v>134.02005141388179</c:v>
                </c:pt>
                <c:pt idx="4">
                  <c:v>131.30205743904372</c:v>
                </c:pt>
                <c:pt idx="5">
                  <c:v>131.04535996670828</c:v>
                </c:pt>
                <c:pt idx="6">
                  <c:v>126.18047337278104</c:v>
                </c:pt>
                <c:pt idx="7">
                  <c:v>131.41235987352684</c:v>
                </c:pt>
                <c:pt idx="8">
                  <c:v>123.36530804694048</c:v>
                </c:pt>
                <c:pt idx="9">
                  <c:v>125.6083433977456</c:v>
                </c:pt>
                <c:pt idx="10">
                  <c:v>124.73904277279055</c:v>
                </c:pt>
                <c:pt idx="11">
                  <c:v>122.58025588833962</c:v>
                </c:pt>
                <c:pt idx="12">
                  <c:v>123.46842251692478</c:v>
                </c:pt>
                <c:pt idx="13">
                  <c:v>121.82373982209252</c:v>
                </c:pt>
                <c:pt idx="14">
                  <c:v>122.66765168485772</c:v>
                </c:pt>
                <c:pt idx="15">
                  <c:v>123.79492069865483</c:v>
                </c:pt>
                <c:pt idx="16">
                  <c:v>123.16648822269811</c:v>
                </c:pt>
                <c:pt idx="17">
                  <c:v>121.86545481092128</c:v>
                </c:pt>
                <c:pt idx="18">
                  <c:v>121.79756751185325</c:v>
                </c:pt>
                <c:pt idx="19">
                  <c:v>121.50822851153043</c:v>
                </c:pt>
                <c:pt idx="20">
                  <c:v>122.79443585780523</c:v>
                </c:pt>
                <c:pt idx="21">
                  <c:v>122.7424202198269</c:v>
                </c:pt>
                <c:pt idx="22">
                  <c:v>120.07361184558438</c:v>
                </c:pt>
                <c:pt idx="23">
                  <c:v>122.85390428211583</c:v>
                </c:pt>
                <c:pt idx="24">
                  <c:v>122.9594217347956</c:v>
                </c:pt>
                <c:pt idx="25">
                  <c:v>124.03012250780684</c:v>
                </c:pt>
                <c:pt idx="26">
                  <c:v>126.06244466741428</c:v>
                </c:pt>
                <c:pt idx="27">
                  <c:v>128.84913793103445</c:v>
                </c:pt>
                <c:pt idx="28">
                  <c:v>129.79923973644199</c:v>
                </c:pt>
                <c:pt idx="29">
                  <c:v>134.14777461083099</c:v>
                </c:pt>
                <c:pt idx="30">
                  <c:v>123.90210556677243</c:v>
                </c:pt>
                <c:pt idx="31">
                  <c:v>122.61305698371891</c:v>
                </c:pt>
                <c:pt idx="32">
                  <c:v>128.8461237083109</c:v>
                </c:pt>
                <c:pt idx="33">
                  <c:v>130.3555873632553</c:v>
                </c:pt>
                <c:pt idx="34">
                  <c:v>130.0248114937844</c:v>
                </c:pt>
                <c:pt idx="35">
                  <c:v>129.75996872556684</c:v>
                </c:pt>
                <c:pt idx="36">
                  <c:v>128.5701701592165</c:v>
                </c:pt>
                <c:pt idx="37">
                  <c:v>129.01434847895001</c:v>
                </c:pt>
                <c:pt idx="38">
                  <c:v>129.11038438857022</c:v>
                </c:pt>
                <c:pt idx="39">
                  <c:v>128.32044169704653</c:v>
                </c:pt>
                <c:pt idx="40">
                  <c:v>126.2292157703021</c:v>
                </c:pt>
                <c:pt idx="41">
                  <c:v>124.94443586973298</c:v>
                </c:pt>
                <c:pt idx="42">
                  <c:v>125.70407448193012</c:v>
                </c:pt>
                <c:pt idx="43">
                  <c:v>125.64311814859924</c:v>
                </c:pt>
                <c:pt idx="44">
                  <c:v>125.42476489028212</c:v>
                </c:pt>
                <c:pt idx="45">
                  <c:v>125.97255493321848</c:v>
                </c:pt>
                <c:pt idx="46">
                  <c:v>124.93112346169112</c:v>
                </c:pt>
                <c:pt idx="47">
                  <c:v>122.74769354191739</c:v>
                </c:pt>
                <c:pt idx="48">
                  <c:v>122.02805638384388</c:v>
                </c:pt>
                <c:pt idx="49">
                  <c:v>125.6414000927214</c:v>
                </c:pt>
                <c:pt idx="50">
                  <c:v>134.03749999999999</c:v>
                </c:pt>
                <c:pt idx="51">
                  <c:v>127.65337861994992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DB-4510-83B5-AB459E80DA87}"/>
            </c:ext>
          </c:extLst>
        </c:ser>
        <c:ser>
          <c:idx val="1"/>
          <c:order val="1"/>
          <c:tx>
            <c:strRef>
              <c:f>År2024!$B$31</c:f>
              <c:strCache>
                <c:ptCount val="1"/>
                <c:pt idx="0">
                  <c:v>2024</c:v>
                </c:pt>
              </c:strCache>
            </c:strRef>
          </c:tx>
          <c:spPr>
            <a:ln w="1143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År2024!$R$28:$R$79</c:f>
              <c:numCache>
                <c:formatCode>General</c:formatCode>
                <c:ptCount val="52"/>
                <c:pt idx="0">
                  <c:v>129.8124825701378</c:v>
                </c:pt>
                <c:pt idx="1">
                  <c:v>130.54845946754415</c:v>
                </c:pt>
                <c:pt idx="2">
                  <c:v>130.58390498617797</c:v>
                </c:pt>
                <c:pt idx="3">
                  <c:v>117.34302925055624</c:v>
                </c:pt>
                <c:pt idx="4">
                  <c:v>117.50921366566836</c:v>
                </c:pt>
                <c:pt idx="5">
                  <c:v>123.25334422546716</c:v>
                </c:pt>
                <c:pt idx="6">
                  <c:v>124.1419728771594</c:v>
                </c:pt>
                <c:pt idx="7">
                  <c:v>123.5618741058655</c:v>
                </c:pt>
                <c:pt idx="8">
                  <c:v>131.81376432683672</c:v>
                </c:pt>
                <c:pt idx="9">
                  <c:v>139.10654456109</c:v>
                </c:pt>
                <c:pt idx="10">
                  <c:v>142.54411916830455</c:v>
                </c:pt>
                <c:pt idx="11">
                  <c:v>133.48132351620723</c:v>
                </c:pt>
                <c:pt idx="12">
                  <c:v>121.93302838376729</c:v>
                </c:pt>
                <c:pt idx="13">
                  <c:v>131.46320630749017</c:v>
                </c:pt>
                <c:pt idx="14">
                  <c:v>130.79055832955055</c:v>
                </c:pt>
                <c:pt idx="15">
                  <c:v>130.66134570765661</c:v>
                </c:pt>
                <c:pt idx="16">
                  <c:v>131.1147902869757</c:v>
                </c:pt>
                <c:pt idx="17">
                  <c:v>136.60888888888891</c:v>
                </c:pt>
                <c:pt idx="18">
                  <c:v>143.44529262086513</c:v>
                </c:pt>
                <c:pt idx="19">
                  <c:v>143.51808905380335</c:v>
                </c:pt>
                <c:pt idx="20">
                  <c:v>141.8094727708876</c:v>
                </c:pt>
                <c:pt idx="21">
                  <c:v>132.08645289584888</c:v>
                </c:pt>
                <c:pt idx="22">
                  <c:v>130.31015375399363</c:v>
                </c:pt>
                <c:pt idx="23">
                  <c:v>131.46152137701279</c:v>
                </c:pt>
                <c:pt idx="24">
                  <c:v>131.85382201180917</c:v>
                </c:pt>
                <c:pt idx="25">
                  <c:v>133.5029832935561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DB-4510-83B5-AB459E80D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41128"/>
        <c:axId val="696763136"/>
      </c:lineChart>
      <c:catAx>
        <c:axId val="191841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Uke nummer</a:t>
                </a:r>
              </a:p>
            </c:rich>
          </c:tx>
          <c:layout>
            <c:manualLayout>
              <c:xMode val="edge"/>
              <c:yMode val="edge"/>
              <c:x val="0.42790970162260289"/>
              <c:y val="0.893169647257236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6763136"/>
        <c:crosses val="autoZero"/>
        <c:auto val="1"/>
        <c:lblAlgn val="ctr"/>
        <c:lblOffset val="100"/>
        <c:noMultiLvlLbl val="1"/>
      </c:catAx>
      <c:valAx>
        <c:axId val="696763136"/>
        <c:scaling>
          <c:orientation val="minMax"/>
          <c:max val="165"/>
          <c:min val="1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18411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859197759536857"/>
          <c:y val="0.17746213573094743"/>
          <c:w val="0.17471110321561498"/>
          <c:h val="0.16142480625248687"/>
        </c:manualLayout>
      </c:layout>
      <c:overlay val="0"/>
      <c:spPr>
        <a:solidFill>
          <a:srgbClr val="FFFFC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2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Fargetall 1 GP7  (skala fra 0 til 256)</a:t>
            </a:r>
          </a:p>
        </c:rich>
      </c:tx>
      <c:layout>
        <c:manualLayout>
          <c:xMode val="edge"/>
          <c:yMode val="edge"/>
          <c:x val="0.17869891028364243"/>
          <c:y val="4.8136553211973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9.4391451539072066E-2"/>
          <c:y val="0.19315143338006444"/>
          <c:w val="0.88658832169190893"/>
          <c:h val="0.6186458871355941"/>
        </c:manualLayout>
      </c:layout>
      <c:lineChart>
        <c:grouping val="standard"/>
        <c:varyColors val="0"/>
        <c:ser>
          <c:idx val="0"/>
          <c:order val="0"/>
          <c:tx>
            <c:strRef>
              <c:f>År2023!$B$31</c:f>
              <c:strCache>
                <c:ptCount val="1"/>
                <c:pt idx="0">
                  <c:v>2023</c:v>
                </c:pt>
              </c:strCache>
            </c:strRef>
          </c:tx>
          <c:spPr>
            <a:ln w="603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RNR!$M$2:$M$53</c15:sqref>
                  </c15:fullRef>
                </c:ext>
              </c:extLst>
              <c:f>(RNR!$M$2,RNR!$M$4:$M$53)</c:f>
              <c:numCache>
                <c:formatCode>General</c:formatCode>
                <c:ptCount val="5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År2023!$P$28:$P$79</c15:sqref>
                  </c15:fullRef>
                </c:ext>
              </c:extLst>
              <c:f>(År2023!$P$28,År2023!$P$30:$P$79)</c:f>
              <c:numCache>
                <c:formatCode>General</c:formatCode>
                <c:ptCount val="51"/>
                <c:pt idx="0">
                  <c:v>47.935004476275743</c:v>
                </c:pt>
                <c:pt idx="1">
                  <c:v>48.776344792008629</c:v>
                </c:pt>
                <c:pt idx="2">
                  <c:v>47.859524544612547</c:v>
                </c:pt>
                <c:pt idx="3">
                  <c:v>48.216226559510154</c:v>
                </c:pt>
                <c:pt idx="4">
                  <c:v>48.313732213269347</c:v>
                </c:pt>
                <c:pt idx="5">
                  <c:v>48.354002433733662</c:v>
                </c:pt>
                <c:pt idx="6">
                  <c:v>48.17004006451949</c:v>
                </c:pt>
                <c:pt idx="7">
                  <c:v>47.654207548149309</c:v>
                </c:pt>
                <c:pt idx="8">
                  <c:v>48.148689052437902</c:v>
                </c:pt>
                <c:pt idx="9">
                  <c:v>46.805428915788944</c:v>
                </c:pt>
                <c:pt idx="10">
                  <c:v>48.101082305562556</c:v>
                </c:pt>
                <c:pt idx="11">
                  <c:v>48.574021608643449</c:v>
                </c:pt>
                <c:pt idx="12">
                  <c:v>47.720558301831936</c:v>
                </c:pt>
                <c:pt idx="13">
                  <c:v>47.724620878356447</c:v>
                </c:pt>
                <c:pt idx="14">
                  <c:v>47.291490162854195</c:v>
                </c:pt>
                <c:pt idx="15">
                  <c:v>46.698450536352809</c:v>
                </c:pt>
                <c:pt idx="16">
                  <c:v>47.158299026006624</c:v>
                </c:pt>
                <c:pt idx="17">
                  <c:v>47.613399552049856</c:v>
                </c:pt>
                <c:pt idx="18">
                  <c:v>47.70904841890016</c:v>
                </c:pt>
                <c:pt idx="19">
                  <c:v>47.448711340206209</c:v>
                </c:pt>
                <c:pt idx="20">
                  <c:v>47.44917964040468</c:v>
                </c:pt>
                <c:pt idx="21">
                  <c:v>48.017834132261214</c:v>
                </c:pt>
                <c:pt idx="22">
                  <c:v>47.695629082797822</c:v>
                </c:pt>
                <c:pt idx="23">
                  <c:v>47.777054903205318</c:v>
                </c:pt>
                <c:pt idx="24">
                  <c:v>47.797754654983592</c:v>
                </c:pt>
                <c:pt idx="25">
                  <c:v>46.882916126458561</c:v>
                </c:pt>
                <c:pt idx="26">
                  <c:v>47.009515570934255</c:v>
                </c:pt>
                <c:pt idx="27">
                  <c:v>46.751298701298715</c:v>
                </c:pt>
                <c:pt idx="28">
                  <c:v>48.811165930927032</c:v>
                </c:pt>
                <c:pt idx="29">
                  <c:v>48.506590286930951</c:v>
                </c:pt>
                <c:pt idx="30">
                  <c:v>48.628886329988482</c:v>
                </c:pt>
                <c:pt idx="31">
                  <c:v>48.652101131378437</c:v>
                </c:pt>
                <c:pt idx="32">
                  <c:v>47.948301725061611</c:v>
                </c:pt>
                <c:pt idx="33">
                  <c:v>48.420005878318797</c:v>
                </c:pt>
                <c:pt idx="34">
                  <c:v>48.31908584283449</c:v>
                </c:pt>
                <c:pt idx="35">
                  <c:v>48.576503567787967</c:v>
                </c:pt>
                <c:pt idx="36">
                  <c:v>47.757283926476333</c:v>
                </c:pt>
                <c:pt idx="37">
                  <c:v>48.050112150555279</c:v>
                </c:pt>
                <c:pt idx="38">
                  <c:v>48.777240113465709</c:v>
                </c:pt>
                <c:pt idx="39">
                  <c:v>48.387283546882543</c:v>
                </c:pt>
                <c:pt idx="40">
                  <c:v>48.156943563728603</c:v>
                </c:pt>
                <c:pt idx="41">
                  <c:v>48.975033485132592</c:v>
                </c:pt>
                <c:pt idx="42">
                  <c:v>48.500540262413182</c:v>
                </c:pt>
                <c:pt idx="43">
                  <c:v>47.917747183979969</c:v>
                </c:pt>
                <c:pt idx="44">
                  <c:v>47.474950510126391</c:v>
                </c:pt>
                <c:pt idx="45">
                  <c:v>47.079264075252446</c:v>
                </c:pt>
                <c:pt idx="46">
                  <c:v>47.263207791088512</c:v>
                </c:pt>
                <c:pt idx="47">
                  <c:v>47.26361515166559</c:v>
                </c:pt>
                <c:pt idx="48">
                  <c:v>47.131321239364254</c:v>
                </c:pt>
                <c:pt idx="49">
                  <c:v>46.841409691629963</c:v>
                </c:pt>
                <c:pt idx="50">
                  <c:v>47.928016691781608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9-4FF5-AFA6-F7AABEFB17F3}"/>
            </c:ext>
          </c:extLst>
        </c:ser>
        <c:ser>
          <c:idx val="1"/>
          <c:order val="1"/>
          <c:tx>
            <c:strRef>
              <c:f>År2024!$B$28</c:f>
              <c:strCache>
                <c:ptCount val="1"/>
                <c:pt idx="0">
                  <c:v>2024</c:v>
                </c:pt>
              </c:strCache>
            </c:strRef>
          </c:tx>
          <c:spPr>
            <a:ln w="1143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RNR!$M$2:$M$53</c15:sqref>
                  </c15:fullRef>
                </c:ext>
              </c:extLst>
              <c:f>(RNR!$M$2,RNR!$M$4:$M$53)</c:f>
              <c:numCache>
                <c:formatCode>General</c:formatCode>
                <c:ptCount val="5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År2024!$P$28:$P$79</c15:sqref>
                  </c15:fullRef>
                </c:ext>
              </c:extLst>
              <c:f>(År2024!$P$28,År2024!$P$30:$P$79)</c:f>
              <c:numCache>
                <c:formatCode>General</c:formatCode>
                <c:ptCount val="51"/>
                <c:pt idx="0">
                  <c:v>46.991075910536011</c:v>
                </c:pt>
                <c:pt idx="1">
                  <c:v>47.588741484403009</c:v>
                </c:pt>
                <c:pt idx="2">
                  <c:v>45.860569877883314</c:v>
                </c:pt>
                <c:pt idx="3">
                  <c:v>45.89594759293113</c:v>
                </c:pt>
                <c:pt idx="4">
                  <c:v>46.057498851044279</c:v>
                </c:pt>
                <c:pt idx="5">
                  <c:v>45.596059667886287</c:v>
                </c:pt>
                <c:pt idx="6">
                  <c:v>45.775636437992006</c:v>
                </c:pt>
                <c:pt idx="7">
                  <c:v>46.516989906463031</c:v>
                </c:pt>
                <c:pt idx="8">
                  <c:v>47.065508768010723</c:v>
                </c:pt>
                <c:pt idx="9">
                  <c:v>47.859507552244992</c:v>
                </c:pt>
                <c:pt idx="10">
                  <c:v>47.70932530769921</c:v>
                </c:pt>
                <c:pt idx="11">
                  <c:v>45.784960112623189</c:v>
                </c:pt>
                <c:pt idx="12">
                  <c:v>47.15009857612268</c:v>
                </c:pt>
                <c:pt idx="13">
                  <c:v>46.999818363454722</c:v>
                </c:pt>
                <c:pt idx="14">
                  <c:v>47.195831786112123</c:v>
                </c:pt>
                <c:pt idx="15">
                  <c:v>47.797669939399647</c:v>
                </c:pt>
                <c:pt idx="16">
                  <c:v>47.574487693808969</c:v>
                </c:pt>
                <c:pt idx="17">
                  <c:v>48.66789869122637</c:v>
                </c:pt>
                <c:pt idx="18">
                  <c:v>47.895454018323086</c:v>
                </c:pt>
                <c:pt idx="19">
                  <c:v>48.113181539718198</c:v>
                </c:pt>
                <c:pt idx="20">
                  <c:v>46.899666882116065</c:v>
                </c:pt>
                <c:pt idx="21">
                  <c:v>46.638673922811918</c:v>
                </c:pt>
                <c:pt idx="22">
                  <c:v>46.735392135081085</c:v>
                </c:pt>
                <c:pt idx="23">
                  <c:v>47.257088142986319</c:v>
                </c:pt>
                <c:pt idx="24">
                  <c:v>47.55568819386415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9-4FF5-AFA6-F7AABEFB1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39952"/>
        <c:axId val="191840344"/>
      </c:lineChart>
      <c:catAx>
        <c:axId val="19183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Uke 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1840344"/>
        <c:crosses val="autoZero"/>
        <c:auto val="1"/>
        <c:lblAlgn val="ctr"/>
        <c:lblOffset val="100"/>
        <c:noMultiLvlLbl val="1"/>
      </c:catAx>
      <c:valAx>
        <c:axId val="191840344"/>
        <c:scaling>
          <c:orientation val="minMax"/>
          <c:min val="4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Fargetall</a:t>
                </a:r>
              </a:p>
            </c:rich>
          </c:tx>
          <c:layout>
            <c:manualLayout>
              <c:xMode val="edge"/>
              <c:yMode val="edge"/>
              <c:x val="1.6109953006187904E-2"/>
              <c:y val="0.445396107615062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18399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1280044565298"/>
          <c:y val="0.60569806946720495"/>
          <c:w val="0.17686592108859667"/>
          <c:h val="0.1615663001964111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Totif i</a:t>
            </a:r>
            <a:r>
              <a:rPr lang="en-US" sz="2000" b="1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mm, tykkelse på vev på innsiden av ryggmuskelen</a:t>
            </a:r>
            <a:endParaRPr lang="en-U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1421436126454343"/>
          <c:y val="2.4640353500116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561765790618327"/>
          <c:y val="0.14833197574441126"/>
          <c:w val="0.87725234723731349"/>
          <c:h val="0.70611838175400488"/>
        </c:manualLayout>
      </c:layout>
      <c:lineChart>
        <c:grouping val="standard"/>
        <c:varyColors val="0"/>
        <c:ser>
          <c:idx val="0"/>
          <c:order val="0"/>
          <c:tx>
            <c:strRef>
              <c:f>År2023!$B$31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År2023!$O$30:$O$81</c:f>
              <c:numCache>
                <c:formatCode>General</c:formatCode>
                <c:ptCount val="52"/>
                <c:pt idx="0">
                  <c:v>11.91058282927742</c:v>
                </c:pt>
                <c:pt idx="1">
                  <c:v>11.802358607063359</c:v>
                </c:pt>
                <c:pt idx="2">
                  <c:v>11.717245148947828</c:v>
                </c:pt>
                <c:pt idx="3">
                  <c:v>11.84285387867021</c:v>
                </c:pt>
                <c:pt idx="4">
                  <c:v>11.810429999471111</c:v>
                </c:pt>
                <c:pt idx="5">
                  <c:v>11.875760728218536</c:v>
                </c:pt>
                <c:pt idx="6">
                  <c:v>11.4996263234379</c:v>
                </c:pt>
                <c:pt idx="7">
                  <c:v>11.604753966429159</c:v>
                </c:pt>
                <c:pt idx="8">
                  <c:v>11.745230736996579</c:v>
                </c:pt>
                <c:pt idx="9">
                  <c:v>11.764118949381157</c:v>
                </c:pt>
                <c:pt idx="10">
                  <c:v>11.761154049253602</c:v>
                </c:pt>
                <c:pt idx="11">
                  <c:v>11.709275952311669</c:v>
                </c:pt>
                <c:pt idx="12">
                  <c:v>11.720706602373957</c:v>
                </c:pt>
                <c:pt idx="13">
                  <c:v>11.768993269638136</c:v>
                </c:pt>
                <c:pt idx="14">
                  <c:v>11.770412734725079</c:v>
                </c:pt>
                <c:pt idx="15">
                  <c:v>11.719813309244248</c:v>
                </c:pt>
                <c:pt idx="16">
                  <c:v>11.769498783454983</c:v>
                </c:pt>
                <c:pt idx="17">
                  <c:v>11.690786976200924</c:v>
                </c:pt>
                <c:pt idx="18">
                  <c:v>11.733948168375484</c:v>
                </c:pt>
                <c:pt idx="19">
                  <c:v>11.927667714884738</c:v>
                </c:pt>
                <c:pt idx="20">
                  <c:v>11.763688820195847</c:v>
                </c:pt>
                <c:pt idx="21">
                  <c:v>11.617097647746128</c:v>
                </c:pt>
                <c:pt idx="22">
                  <c:v>11.622966684294081</c:v>
                </c:pt>
                <c:pt idx="23">
                  <c:v>11.832400766493375</c:v>
                </c:pt>
                <c:pt idx="24">
                  <c:v>11.887782264094495</c:v>
                </c:pt>
                <c:pt idx="25">
                  <c:v>11.686956521739122</c:v>
                </c:pt>
                <c:pt idx="26">
                  <c:v>11.752183663833923</c:v>
                </c:pt>
                <c:pt idx="27">
                  <c:v>11.83569796427086</c:v>
                </c:pt>
                <c:pt idx="28">
                  <c:v>11.940967153284671</c:v>
                </c:pt>
                <c:pt idx="29">
                  <c:v>11.802794826830548</c:v>
                </c:pt>
                <c:pt idx="30">
                  <c:v>11.599446334852177</c:v>
                </c:pt>
                <c:pt idx="31">
                  <c:v>11.621354752342757</c:v>
                </c:pt>
                <c:pt idx="32">
                  <c:v>11.725957488490621</c:v>
                </c:pt>
                <c:pt idx="33">
                  <c:v>11.542820630782691</c:v>
                </c:pt>
                <c:pt idx="34">
                  <c:v>11.652277126846769</c:v>
                </c:pt>
                <c:pt idx="35">
                  <c:v>11.722452968482775</c:v>
                </c:pt>
                <c:pt idx="36">
                  <c:v>11.560043763676196</c:v>
                </c:pt>
                <c:pt idx="37">
                  <c:v>11.821834158278184</c:v>
                </c:pt>
                <c:pt idx="38">
                  <c:v>11.785258643795272</c:v>
                </c:pt>
                <c:pt idx="39">
                  <c:v>11.695102493660224</c:v>
                </c:pt>
                <c:pt idx="40">
                  <c:v>11.700819540414564</c:v>
                </c:pt>
                <c:pt idx="41">
                  <c:v>11.707413695529111</c:v>
                </c:pt>
                <c:pt idx="42">
                  <c:v>11.522292292292301</c:v>
                </c:pt>
                <c:pt idx="43">
                  <c:v>11.407327717446517</c:v>
                </c:pt>
                <c:pt idx="44">
                  <c:v>11.325961095233747</c:v>
                </c:pt>
                <c:pt idx="45">
                  <c:v>11.311046010684205</c:v>
                </c:pt>
                <c:pt idx="46">
                  <c:v>11.227149590672299</c:v>
                </c:pt>
                <c:pt idx="47">
                  <c:v>11.374272993462061</c:v>
                </c:pt>
                <c:pt idx="48">
                  <c:v>11.49755337173842</c:v>
                </c:pt>
                <c:pt idx="49">
                  <c:v>11.469749652294862</c:v>
                </c:pt>
                <c:pt idx="50">
                  <c:v>11.837857142857164</c:v>
                </c:pt>
                <c:pt idx="51">
                  <c:v>11.659528065784768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9-4057-ADE6-903B5FD19E60}"/>
            </c:ext>
          </c:extLst>
        </c:ser>
        <c:ser>
          <c:idx val="1"/>
          <c:order val="1"/>
          <c:tx>
            <c:strRef>
              <c:f>År2024!$B$28</c:f>
              <c:strCache>
                <c:ptCount val="1"/>
                <c:pt idx="0">
                  <c:v>2024</c:v>
                </c:pt>
              </c:strCache>
            </c:strRef>
          </c:tx>
          <c:spPr>
            <a:ln w="1143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År2024!$O$28:$O$79</c:f>
              <c:numCache>
                <c:formatCode>General</c:formatCode>
                <c:ptCount val="52"/>
                <c:pt idx="0">
                  <c:v>11.671760834402413</c:v>
                </c:pt>
                <c:pt idx="1">
                  <c:v>11.661774675972165</c:v>
                </c:pt>
                <c:pt idx="2">
                  <c:v>11.448444535407337</c:v>
                </c:pt>
                <c:pt idx="3">
                  <c:v>11.345162515600473</c:v>
                </c:pt>
                <c:pt idx="4">
                  <c:v>11.255231230011884</c:v>
                </c:pt>
                <c:pt idx="5">
                  <c:v>11.433440547302036</c:v>
                </c:pt>
                <c:pt idx="6">
                  <c:v>11.605187936079277</c:v>
                </c:pt>
                <c:pt idx="7">
                  <c:v>11.334907010014359</c:v>
                </c:pt>
                <c:pt idx="8">
                  <c:v>11.466994085340176</c:v>
                </c:pt>
                <c:pt idx="9">
                  <c:v>11.489178625272263</c:v>
                </c:pt>
                <c:pt idx="10">
                  <c:v>11.514114300491368</c:v>
                </c:pt>
                <c:pt idx="11">
                  <c:v>11.442918069584849</c:v>
                </c:pt>
                <c:pt idx="12">
                  <c:v>11.49125029322073</c:v>
                </c:pt>
                <c:pt idx="13">
                  <c:v>11.428381219341389</c:v>
                </c:pt>
                <c:pt idx="14">
                  <c:v>11.31680283224417</c:v>
                </c:pt>
                <c:pt idx="15">
                  <c:v>11.326280623608165</c:v>
                </c:pt>
                <c:pt idx="16">
                  <c:v>11.340593594439888</c:v>
                </c:pt>
                <c:pt idx="17">
                  <c:v>11.368279599024772</c:v>
                </c:pt>
                <c:pt idx="18">
                  <c:v>11.554975470898199</c:v>
                </c:pt>
                <c:pt idx="19">
                  <c:v>11.45728031532586</c:v>
                </c:pt>
                <c:pt idx="20">
                  <c:v>11.61370827804436</c:v>
                </c:pt>
                <c:pt idx="21">
                  <c:v>11.707939348744752</c:v>
                </c:pt>
                <c:pt idx="22">
                  <c:v>11.599600638977703</c:v>
                </c:pt>
                <c:pt idx="23">
                  <c:v>11.47877408250514</c:v>
                </c:pt>
                <c:pt idx="24">
                  <c:v>11.466159574468138</c:v>
                </c:pt>
                <c:pt idx="25">
                  <c:v>11.299164677804271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9-4057-ADE6-903B5FD19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318752"/>
        <c:axId val="695319144"/>
      </c:lineChart>
      <c:catAx>
        <c:axId val="69531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Uke 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5319144"/>
        <c:crosses val="autoZero"/>
        <c:auto val="1"/>
        <c:lblAlgn val="ctr"/>
        <c:lblOffset val="100"/>
        <c:noMultiLvlLbl val="1"/>
      </c:catAx>
      <c:valAx>
        <c:axId val="695319144"/>
        <c:scaling>
          <c:orientation val="minMax"/>
          <c:min val="1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Totif i mm</a:t>
                </a:r>
              </a:p>
            </c:rich>
          </c:tx>
          <c:layout>
            <c:manualLayout>
              <c:xMode val="edge"/>
              <c:yMode val="edge"/>
              <c:x val="9.5764238121634291E-3"/>
              <c:y val="0.41148260530593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531875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803709100120863"/>
          <c:y val="0.62658014299936649"/>
          <c:w val="0.17802439124639624"/>
          <c:h val="0.17869273237397049"/>
        </c:manualLayout>
      </c:layout>
      <c:overlay val="0"/>
      <c:spPr>
        <a:solidFill>
          <a:srgbClr val="FFFFC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2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Kjøtt2 (muskelmål, diameter)</a:t>
            </a:r>
          </a:p>
        </c:rich>
      </c:tx>
      <c:layout>
        <c:manualLayout>
          <c:xMode val="edge"/>
          <c:yMode val="edge"/>
          <c:x val="0.14693129704940727"/>
          <c:y val="6.39505384022701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156625731261348"/>
          <c:y val="0.13206159230096237"/>
          <c:w val="0.87722669821011257"/>
          <c:h val="0.70859527559055124"/>
        </c:manualLayout>
      </c:layout>
      <c:lineChart>
        <c:grouping val="standard"/>
        <c:varyColors val="0"/>
        <c:ser>
          <c:idx val="0"/>
          <c:order val="0"/>
          <c:tx>
            <c:strRef>
              <c:f>År2023!$B$31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År2023!$M$30:$M$81</c:f>
              <c:numCache>
                <c:formatCode>General</c:formatCode>
                <c:ptCount val="52"/>
                <c:pt idx="0">
                  <c:v>59.136410545079208</c:v>
                </c:pt>
                <c:pt idx="1">
                  <c:v>59.571250385921743</c:v>
                </c:pt>
                <c:pt idx="2">
                  <c:v>59.076665572694246</c:v>
                </c:pt>
                <c:pt idx="3">
                  <c:v>59.295005143444762</c:v>
                </c:pt>
                <c:pt idx="4">
                  <c:v>59.232476190475857</c:v>
                </c:pt>
                <c:pt idx="5">
                  <c:v>58.678760739390761</c:v>
                </c:pt>
                <c:pt idx="6">
                  <c:v>58.949395213621933</c:v>
                </c:pt>
                <c:pt idx="7">
                  <c:v>58.524772857964699</c:v>
                </c:pt>
                <c:pt idx="8">
                  <c:v>58.816202903107374</c:v>
                </c:pt>
                <c:pt idx="9">
                  <c:v>58.77206422711032</c:v>
                </c:pt>
                <c:pt idx="10">
                  <c:v>58.457495438394176</c:v>
                </c:pt>
                <c:pt idx="11">
                  <c:v>59.515340991711341</c:v>
                </c:pt>
                <c:pt idx="12">
                  <c:v>59.679634440527039</c:v>
                </c:pt>
                <c:pt idx="13">
                  <c:v>59.891322566976179</c:v>
                </c:pt>
                <c:pt idx="14">
                  <c:v>59.673709300662935</c:v>
                </c:pt>
                <c:pt idx="15">
                  <c:v>59.636194779116494</c:v>
                </c:pt>
                <c:pt idx="16">
                  <c:v>58.834313534566554</c:v>
                </c:pt>
                <c:pt idx="17">
                  <c:v>58.636439316488847</c:v>
                </c:pt>
                <c:pt idx="18">
                  <c:v>58.800030921459303</c:v>
                </c:pt>
                <c:pt idx="19">
                  <c:v>59.340708892617108</c:v>
                </c:pt>
                <c:pt idx="20">
                  <c:v>58.451347868666062</c:v>
                </c:pt>
                <c:pt idx="21">
                  <c:v>58.938222953953947</c:v>
                </c:pt>
                <c:pt idx="22">
                  <c:v>59.04709554544533</c:v>
                </c:pt>
                <c:pt idx="23">
                  <c:v>59.070368544986579</c:v>
                </c:pt>
                <c:pt idx="24">
                  <c:v>59.664605256595607</c:v>
                </c:pt>
                <c:pt idx="25">
                  <c:v>58.881239788563136</c:v>
                </c:pt>
                <c:pt idx="26">
                  <c:v>58.879416799480445</c:v>
                </c:pt>
                <c:pt idx="27">
                  <c:v>58.468204009556786</c:v>
                </c:pt>
                <c:pt idx="28">
                  <c:v>58.73479363147765</c:v>
                </c:pt>
                <c:pt idx="29">
                  <c:v>58.588169508250445</c:v>
                </c:pt>
                <c:pt idx="30">
                  <c:v>58.587670995671083</c:v>
                </c:pt>
                <c:pt idx="31">
                  <c:v>58.748467966573955</c:v>
                </c:pt>
                <c:pt idx="32">
                  <c:v>57.939990200881518</c:v>
                </c:pt>
                <c:pt idx="33">
                  <c:v>58.788454852234281</c:v>
                </c:pt>
                <c:pt idx="34">
                  <c:v>57.984158213976578</c:v>
                </c:pt>
                <c:pt idx="35">
                  <c:v>58.865073313782801</c:v>
                </c:pt>
                <c:pt idx="36">
                  <c:v>58.253174950733246</c:v>
                </c:pt>
                <c:pt idx="37">
                  <c:v>58.352784113033202</c:v>
                </c:pt>
                <c:pt idx="38">
                  <c:v>58.24015874718436</c:v>
                </c:pt>
                <c:pt idx="39">
                  <c:v>58.428578977963411</c:v>
                </c:pt>
                <c:pt idx="40">
                  <c:v>58.029822586696753</c:v>
                </c:pt>
                <c:pt idx="41">
                  <c:v>58.262254246011416</c:v>
                </c:pt>
                <c:pt idx="42">
                  <c:v>58.582877741063527</c:v>
                </c:pt>
                <c:pt idx="43">
                  <c:v>58.67695197482012</c:v>
                </c:pt>
                <c:pt idx="44">
                  <c:v>58.298828521354153</c:v>
                </c:pt>
                <c:pt idx="45">
                  <c:v>58.255044606300736</c:v>
                </c:pt>
                <c:pt idx="46">
                  <c:v>57.384712364123757</c:v>
                </c:pt>
                <c:pt idx="47">
                  <c:v>57.050284934585264</c:v>
                </c:pt>
                <c:pt idx="48">
                  <c:v>57.385749152542488</c:v>
                </c:pt>
                <c:pt idx="49">
                  <c:v>58.159972170686579</c:v>
                </c:pt>
                <c:pt idx="50">
                  <c:v>59.184345238095254</c:v>
                </c:pt>
                <c:pt idx="51">
                  <c:v>58.994419602933355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F0-4ACB-A780-B9894C2EF29A}"/>
            </c:ext>
          </c:extLst>
        </c:ser>
        <c:ser>
          <c:idx val="1"/>
          <c:order val="1"/>
          <c:tx>
            <c:strRef>
              <c:f>År2024!$B$28</c:f>
              <c:strCache>
                <c:ptCount val="1"/>
                <c:pt idx="0">
                  <c:v>2024</c:v>
                </c:pt>
              </c:strCache>
            </c:strRef>
          </c:tx>
          <c:spPr>
            <a:ln w="1143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1">
                  <a:lumMod val="95000"/>
                </a:schemeClr>
              </a:solidFill>
              <a:ln w="15875">
                <a:solidFill>
                  <a:srgbClr val="C0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RNR!$M$2:$M$53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År2024!$M$28:$M$79</c:f>
              <c:numCache>
                <c:formatCode>General</c:formatCode>
                <c:ptCount val="52"/>
                <c:pt idx="0">
                  <c:v>59.401986607142888</c:v>
                </c:pt>
                <c:pt idx="1">
                  <c:v>58.463281795511058</c:v>
                </c:pt>
                <c:pt idx="2">
                  <c:v>58.316728129481682</c:v>
                </c:pt>
                <c:pt idx="3">
                  <c:v>57.77379504993521</c:v>
                </c:pt>
                <c:pt idx="4">
                  <c:v>58.180718854706519</c:v>
                </c:pt>
                <c:pt idx="5">
                  <c:v>58.269570545881237</c:v>
                </c:pt>
                <c:pt idx="6">
                  <c:v>58.529003208194894</c:v>
                </c:pt>
                <c:pt idx="7">
                  <c:v>58.472557236304333</c:v>
                </c:pt>
                <c:pt idx="8">
                  <c:v>58.377016959898739</c:v>
                </c:pt>
                <c:pt idx="9">
                  <c:v>57.867997989051503</c:v>
                </c:pt>
                <c:pt idx="10">
                  <c:v>57.671311814608046</c:v>
                </c:pt>
                <c:pt idx="11">
                  <c:v>58.019634436609856</c:v>
                </c:pt>
                <c:pt idx="12">
                  <c:v>58.520398826979537</c:v>
                </c:pt>
                <c:pt idx="13">
                  <c:v>59.119791438460993</c:v>
                </c:pt>
                <c:pt idx="14">
                  <c:v>58.759166439662593</c:v>
                </c:pt>
                <c:pt idx="15">
                  <c:v>58.099572768645011</c:v>
                </c:pt>
                <c:pt idx="16">
                  <c:v>57.683131284653847</c:v>
                </c:pt>
                <c:pt idx="17">
                  <c:v>57.768094102341998</c:v>
                </c:pt>
                <c:pt idx="18">
                  <c:v>58.119028291027647</c:v>
                </c:pt>
                <c:pt idx="19">
                  <c:v>58.014751246665618</c:v>
                </c:pt>
                <c:pt idx="20">
                  <c:v>57.989004594180862</c:v>
                </c:pt>
                <c:pt idx="21">
                  <c:v>58.264899806076649</c:v>
                </c:pt>
                <c:pt idx="22">
                  <c:v>58.216721606233051</c:v>
                </c:pt>
                <c:pt idx="23">
                  <c:v>57.731378429412715</c:v>
                </c:pt>
                <c:pt idx="24">
                  <c:v>57.680221359016357</c:v>
                </c:pt>
                <c:pt idx="25">
                  <c:v>57.242463301109723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F0-4ACB-A780-B9894C2EF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317576"/>
        <c:axId val="695317968"/>
      </c:lineChart>
      <c:catAx>
        <c:axId val="695317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Uke 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5317968"/>
        <c:crosses val="autoZero"/>
        <c:auto val="1"/>
        <c:lblAlgn val="ctr"/>
        <c:lblOffset val="100"/>
        <c:noMultiLvlLbl val="1"/>
      </c:catAx>
      <c:valAx>
        <c:axId val="695317968"/>
        <c:scaling>
          <c:orientation val="minMax"/>
          <c:max val="60.5"/>
          <c:min val="5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mm tykkelse på ryggmuskel i målepunkt 2</a:t>
                </a:r>
              </a:p>
            </c:rich>
          </c:tx>
          <c:layout>
            <c:manualLayout>
              <c:xMode val="edge"/>
              <c:yMode val="edge"/>
              <c:x val="1.1028840434541302E-2"/>
              <c:y val="0.201450178442580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531757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758518338012391"/>
          <c:y val="5.6137357830271205E-2"/>
          <c:w val="0.2042004058003388"/>
          <c:h val="0.15491023622047245"/>
        </c:manualLayout>
      </c:layout>
      <c:overlay val="0"/>
      <c:spPr>
        <a:solidFill>
          <a:srgbClr val="FFFFC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2</xdr:row>
      <xdr:rowOff>64770</xdr:rowOff>
    </xdr:from>
    <xdr:to>
      <xdr:col>16</xdr:col>
      <xdr:colOff>186690</xdr:colOff>
      <xdr:row>31</xdr:row>
      <xdr:rowOff>26670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741044</xdr:colOff>
      <xdr:row>1</xdr:row>
      <xdr:rowOff>26670</xdr:rowOff>
    </xdr:from>
    <xdr:to>
      <xdr:col>16</xdr:col>
      <xdr:colOff>129540</xdr:colOff>
      <xdr:row>32</xdr:row>
      <xdr:rowOff>30480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388620</xdr:colOff>
      <xdr:row>77</xdr:row>
      <xdr:rowOff>106680</xdr:rowOff>
    </xdr:from>
    <xdr:to>
      <xdr:col>17</xdr:col>
      <xdr:colOff>80772</xdr:colOff>
      <xdr:row>82</xdr:row>
      <xdr:rowOff>170688</xdr:rowOff>
    </xdr:to>
    <xdr:sp macro="" textlink="">
      <xdr:nvSpPr>
        <xdr:cNvPr id="3" name="Pil: ned 2">
          <a:extLst>
            <a:ext uri="{FF2B5EF4-FFF2-40B4-BE49-F238E27FC236}">
              <a16:creationId xmlns:a16="http://schemas.microsoft.com/office/drawing/2014/main" id="{4759AF14-3289-4470-9F12-4C51843768F4}"/>
            </a:ext>
          </a:extLst>
        </xdr:cNvPr>
        <xdr:cNvSpPr/>
      </xdr:nvSpPr>
      <xdr:spPr>
        <a:xfrm>
          <a:off x="13342620" y="1418844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0</xdr:col>
      <xdr:colOff>701040</xdr:colOff>
      <xdr:row>331</xdr:row>
      <xdr:rowOff>22860</xdr:rowOff>
    </xdr:from>
    <xdr:to>
      <xdr:col>15</xdr:col>
      <xdr:colOff>419100</xdr:colOff>
      <xdr:row>361</xdr:row>
      <xdr:rowOff>68580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1E996814-DD6E-4286-AFD4-E17EBC6E4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746760</xdr:colOff>
      <xdr:row>298</xdr:row>
      <xdr:rowOff>3810</xdr:rowOff>
    </xdr:from>
    <xdr:to>
      <xdr:col>15</xdr:col>
      <xdr:colOff>1000125</xdr:colOff>
      <xdr:row>329</xdr:row>
      <xdr:rowOff>95250</xdr:rowOff>
    </xdr:to>
    <xdr:graphicFrame macro="">
      <xdr:nvGraphicFramePr>
        <xdr:cNvPr id="29" name="Diagram 28">
          <a:extLst>
            <a:ext uri="{FF2B5EF4-FFF2-40B4-BE49-F238E27FC236}">
              <a16:creationId xmlns:a16="http://schemas.microsoft.com/office/drawing/2014/main" id="{7A63CB39-6ED4-4064-8B5D-A637C3553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742950</xdr:colOff>
      <xdr:row>265</xdr:row>
      <xdr:rowOff>26670</xdr:rowOff>
    </xdr:from>
    <xdr:to>
      <xdr:col>15</xdr:col>
      <xdr:colOff>788670</xdr:colOff>
      <xdr:row>296</xdr:row>
      <xdr:rowOff>49530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72F62A06-CDC8-45C4-8254-203237DC2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788670</xdr:colOff>
      <xdr:row>232</xdr:row>
      <xdr:rowOff>26670</xdr:rowOff>
    </xdr:from>
    <xdr:to>
      <xdr:col>15</xdr:col>
      <xdr:colOff>491490</xdr:colOff>
      <xdr:row>262</xdr:row>
      <xdr:rowOff>19050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A1858769-0D4E-48EA-8B38-43CE80513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750570</xdr:colOff>
      <xdr:row>166</xdr:row>
      <xdr:rowOff>7620</xdr:rowOff>
    </xdr:from>
    <xdr:to>
      <xdr:col>15</xdr:col>
      <xdr:colOff>952500</xdr:colOff>
      <xdr:row>197</xdr:row>
      <xdr:rowOff>30480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32BA925F-AB69-41D7-8CD5-CCA8D8C86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773430</xdr:colOff>
      <xdr:row>133</xdr:row>
      <xdr:rowOff>45720</xdr:rowOff>
    </xdr:from>
    <xdr:to>
      <xdr:col>15</xdr:col>
      <xdr:colOff>922020</xdr:colOff>
      <xdr:row>163</xdr:row>
      <xdr:rowOff>83820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6D490367-9EB4-4BF9-8DB2-3D351B0D0E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552450</xdr:colOff>
      <xdr:row>99</xdr:row>
      <xdr:rowOff>148590</xdr:rowOff>
    </xdr:from>
    <xdr:to>
      <xdr:col>15</xdr:col>
      <xdr:colOff>483870</xdr:colOff>
      <xdr:row>131</xdr:row>
      <xdr:rowOff>11430</xdr:rowOff>
    </xdr:to>
    <xdr:graphicFrame macro="">
      <xdr:nvGraphicFramePr>
        <xdr:cNvPr id="35" name="Diagram 34">
          <a:extLst>
            <a:ext uri="{FF2B5EF4-FFF2-40B4-BE49-F238E27FC236}">
              <a16:creationId xmlns:a16="http://schemas.microsoft.com/office/drawing/2014/main" id="{D492E5E3-4188-439A-9948-F4F0FDF97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628650</xdr:colOff>
      <xdr:row>67</xdr:row>
      <xdr:rowOff>26670</xdr:rowOff>
    </xdr:from>
    <xdr:to>
      <xdr:col>15</xdr:col>
      <xdr:colOff>491490</xdr:colOff>
      <xdr:row>96</xdr:row>
      <xdr:rowOff>156210</xdr:rowOff>
    </xdr:to>
    <xdr:graphicFrame macro="">
      <xdr:nvGraphicFramePr>
        <xdr:cNvPr id="36" name="Diagram 35">
          <a:extLst>
            <a:ext uri="{FF2B5EF4-FFF2-40B4-BE49-F238E27FC236}">
              <a16:creationId xmlns:a16="http://schemas.microsoft.com/office/drawing/2014/main" id="{14593396-959E-4A36-A3A9-77566147D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689610</xdr:colOff>
      <xdr:row>35</xdr:row>
      <xdr:rowOff>11430</xdr:rowOff>
    </xdr:from>
    <xdr:to>
      <xdr:col>15</xdr:col>
      <xdr:colOff>880110</xdr:colOff>
      <xdr:row>65</xdr:row>
      <xdr:rowOff>133350</xdr:rowOff>
    </xdr:to>
    <xdr:graphicFrame macro="">
      <xdr:nvGraphicFramePr>
        <xdr:cNvPr id="37" name="Diagram 36">
          <a:extLst>
            <a:ext uri="{FF2B5EF4-FFF2-40B4-BE49-F238E27FC236}">
              <a16:creationId xmlns:a16="http://schemas.microsoft.com/office/drawing/2014/main" id="{35B0025F-A720-42D3-9A14-4C5C35D49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472440</xdr:colOff>
      <xdr:row>6</xdr:row>
      <xdr:rowOff>0</xdr:rowOff>
    </xdr:from>
    <xdr:to>
      <xdr:col>17</xdr:col>
      <xdr:colOff>164592</xdr:colOff>
      <xdr:row>11</xdr:row>
      <xdr:rowOff>64008</xdr:rowOff>
    </xdr:to>
    <xdr:sp macro="" textlink="">
      <xdr:nvSpPr>
        <xdr:cNvPr id="5" name="Pil: ned 4">
          <a:extLst>
            <a:ext uri="{FF2B5EF4-FFF2-40B4-BE49-F238E27FC236}">
              <a16:creationId xmlns:a16="http://schemas.microsoft.com/office/drawing/2014/main" id="{9518905C-382E-4910-9FFB-A306FDA3EBD6}"/>
            </a:ext>
          </a:extLst>
        </xdr:cNvPr>
        <xdr:cNvSpPr/>
      </xdr:nvSpPr>
      <xdr:spPr>
        <a:xfrm>
          <a:off x="13483590" y="109728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16</xdr:col>
      <xdr:colOff>381000</xdr:colOff>
      <xdr:row>40</xdr:row>
      <xdr:rowOff>95250</xdr:rowOff>
    </xdr:from>
    <xdr:to>
      <xdr:col>17</xdr:col>
      <xdr:colOff>73152</xdr:colOff>
      <xdr:row>45</xdr:row>
      <xdr:rowOff>159258</xdr:rowOff>
    </xdr:to>
    <xdr:sp macro="" textlink="">
      <xdr:nvSpPr>
        <xdr:cNvPr id="6" name="Pil: ned 5">
          <a:extLst>
            <a:ext uri="{FF2B5EF4-FFF2-40B4-BE49-F238E27FC236}">
              <a16:creationId xmlns:a16="http://schemas.microsoft.com/office/drawing/2014/main" id="{D55D3114-9265-4764-9C57-0F3AC793AE28}"/>
            </a:ext>
          </a:extLst>
        </xdr:cNvPr>
        <xdr:cNvSpPr/>
      </xdr:nvSpPr>
      <xdr:spPr>
        <a:xfrm>
          <a:off x="13392150" y="741045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18</xdr:col>
      <xdr:colOff>312420</xdr:colOff>
      <xdr:row>0</xdr:row>
      <xdr:rowOff>114300</xdr:rowOff>
    </xdr:from>
    <xdr:to>
      <xdr:col>34</xdr:col>
      <xdr:colOff>32386</xdr:colOff>
      <xdr:row>31</xdr:row>
      <xdr:rowOff>118110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A16FB042-3A70-46BB-B0E1-CB8AD4936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7620</xdr:colOff>
      <xdr:row>198</xdr:row>
      <xdr:rowOff>175260</xdr:rowOff>
    </xdr:from>
    <xdr:to>
      <xdr:col>15</xdr:col>
      <xdr:colOff>1059180</xdr:colOff>
      <xdr:row>230</xdr:row>
      <xdr:rowOff>15240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5D157EAB-C03C-4627-B654-B679F4004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754380</xdr:colOff>
      <xdr:row>363</xdr:row>
      <xdr:rowOff>137160</xdr:rowOff>
    </xdr:from>
    <xdr:to>
      <xdr:col>15</xdr:col>
      <xdr:colOff>632460</xdr:colOff>
      <xdr:row>395</xdr:row>
      <xdr:rowOff>60960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82F76A24-4B2E-4A5B-A72E-4D206E284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382</xdr:row>
      <xdr:rowOff>0</xdr:rowOff>
    </xdr:from>
    <xdr:to>
      <xdr:col>16</xdr:col>
      <xdr:colOff>484632</xdr:colOff>
      <xdr:row>387</xdr:row>
      <xdr:rowOff>64008</xdr:rowOff>
    </xdr:to>
    <xdr:sp macro="" textlink="">
      <xdr:nvSpPr>
        <xdr:cNvPr id="20" name="Pil: opp 19">
          <a:extLst>
            <a:ext uri="{FF2B5EF4-FFF2-40B4-BE49-F238E27FC236}">
              <a16:creationId xmlns:a16="http://schemas.microsoft.com/office/drawing/2014/main" id="{DCDD8E04-4E4A-498D-8113-D32ED4FAC135}"/>
            </a:ext>
          </a:extLst>
        </xdr:cNvPr>
        <xdr:cNvSpPr/>
      </xdr:nvSpPr>
      <xdr:spPr>
        <a:xfrm>
          <a:off x="13011150" y="70012560"/>
          <a:ext cx="484632" cy="97840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</xdr:row>
      <xdr:rowOff>53340</xdr:rowOff>
    </xdr:from>
    <xdr:to>
      <xdr:col>11</xdr:col>
      <xdr:colOff>655320</xdr:colOff>
      <xdr:row>24</xdr:row>
      <xdr:rowOff>83820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6A2E8E1-9BF1-FD5B-7076-F1E62C6961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orten Røe" id="{B958DCD5-2104-484E-B052-D6F44E01B416}" userId="S::morten.roe@animalia.no::518ee531-cc2a-407e-97d4-de22695ef27e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5" dT="2023-02-27T07:27:52.01" personId="{B958DCD5-2104-484E-B052-D6F44E01B416}" id="{BC8AEF1B-B7C5-4C07-90AE-295448C94AB5}">
    <text>Tallet er et beregna estimat for fettykkelse, tallet brukes ikke i beregningen av slaktenes kjøttprosent</text>
  </threadedComment>
  <threadedComment ref="L25" dT="2023-02-27T07:28:25.49" personId="{B958DCD5-2104-484E-B052-D6F44E01B416}" id="{E9C28E6D-B427-4146-A43A-4768BF5B96DB}">
    <text>Tallet er et estimat for muskeltykkelse, brukes ikke i beregningen av slaktenes kjøttprosent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8" dT="2024-06-13T06:03:36.30" personId="{B958DCD5-2104-484E-B052-D6F44E01B416}" id="{D30B3E3D-D0A3-43EA-AEB0-C73D5FF84CEB}">
    <text>Lite raseregistrering på gris i 2024</text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85"/>
  <sheetViews>
    <sheetView workbookViewId="0">
      <pane xSplit="7" ySplit="1" topLeftCell="N2" activePane="bottomRight" state="frozen"/>
      <selection pane="topRight" activeCell="H1" sqref="H1"/>
      <selection pane="bottomLeft" activeCell="A2" sqref="A2"/>
      <selection pane="bottomRight" activeCell="D3" sqref="D3"/>
    </sheetView>
  </sheetViews>
  <sheetFormatPr baseColWidth="10" defaultColWidth="11.44140625" defaultRowHeight="14.4" x14ac:dyDescent="0.3"/>
  <cols>
    <col min="6" max="6" width="14" customWidth="1"/>
  </cols>
  <sheetData>
    <row r="1" spans="1:2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17</v>
      </c>
      <c r="J1" t="s">
        <v>8</v>
      </c>
      <c r="K1" t="s">
        <v>9</v>
      </c>
      <c r="L1" t="s">
        <v>10</v>
      </c>
      <c r="M1" t="s">
        <v>11</v>
      </c>
      <c r="N1" t="s">
        <v>18</v>
      </c>
      <c r="O1" t="s">
        <v>19</v>
      </c>
      <c r="P1" t="s">
        <v>12</v>
      </c>
      <c r="Q1" t="s">
        <v>13</v>
      </c>
      <c r="R1" t="s">
        <v>20</v>
      </c>
      <c r="S1" t="s">
        <v>21</v>
      </c>
      <c r="T1" t="s">
        <v>14</v>
      </c>
      <c r="U1" t="s">
        <v>15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16</v>
      </c>
    </row>
    <row r="2" spans="1:28" x14ac:dyDescent="0.3">
      <c r="A2">
        <v>1</v>
      </c>
      <c r="B2">
        <v>2022</v>
      </c>
      <c r="C2">
        <v>99</v>
      </c>
      <c r="D2">
        <v>99</v>
      </c>
      <c r="E2">
        <v>31915</v>
      </c>
      <c r="F2">
        <v>170</v>
      </c>
      <c r="G2">
        <v>99</v>
      </c>
      <c r="H2">
        <v>1307400</v>
      </c>
      <c r="I2">
        <v>85.080479059354559</v>
      </c>
      <c r="J2">
        <v>12.6911132645207</v>
      </c>
      <c r="K2">
        <v>14.828037518567623</v>
      </c>
      <c r="L2">
        <v>59.879066570330544</v>
      </c>
      <c r="M2">
        <v>11.919211170227577</v>
      </c>
      <c r="N2">
        <v>47.885733037845199</v>
      </c>
      <c r="O2">
        <v>47.101835101712339</v>
      </c>
      <c r="P2">
        <v>130.1998898847369</v>
      </c>
      <c r="Q2">
        <v>130.56310186451756</v>
      </c>
      <c r="R2">
        <v>87.320351347392815</v>
      </c>
      <c r="S2">
        <v>85.751420679927293</v>
      </c>
      <c r="T2">
        <v>2.1369242540469244</v>
      </c>
      <c r="U2">
        <v>60.681597062872882</v>
      </c>
      <c r="V2">
        <v>54.238998020202551</v>
      </c>
      <c r="W2">
        <v>0.57939192290041319</v>
      </c>
      <c r="X2">
        <v>99</v>
      </c>
      <c r="Y2">
        <v>1307400</v>
      </c>
      <c r="Z2">
        <v>1173333</v>
      </c>
      <c r="AA2">
        <v>134067</v>
      </c>
      <c r="AB2">
        <v>999</v>
      </c>
    </row>
    <row r="3" spans="1:28" x14ac:dyDescent="0.3">
      <c r="A3">
        <v>1</v>
      </c>
      <c r="B3">
        <v>2022</v>
      </c>
      <c r="C3">
        <v>99</v>
      </c>
      <c r="D3">
        <v>99</v>
      </c>
      <c r="E3">
        <v>31915</v>
      </c>
      <c r="F3">
        <v>176</v>
      </c>
      <c r="G3">
        <v>99</v>
      </c>
      <c r="H3">
        <v>24608</v>
      </c>
      <c r="I3">
        <v>85.552737318775698</v>
      </c>
      <c r="J3">
        <v>12.522125420512404</v>
      </c>
      <c r="K3">
        <v>14.41582879440706</v>
      </c>
      <c r="L3">
        <v>58.369352439024205</v>
      </c>
      <c r="M3">
        <v>12.110316570344295</v>
      </c>
      <c r="N3">
        <v>47.555033209695509</v>
      </c>
      <c r="O3">
        <v>46.828509812378691</v>
      </c>
      <c r="P3">
        <v>127.62524799447944</v>
      </c>
      <c r="Q3">
        <v>124.45549038212719</v>
      </c>
      <c r="R3">
        <v>86.079957006279386</v>
      </c>
      <c r="S3">
        <v>84.07821831080831</v>
      </c>
      <c r="T3">
        <v>1.89370337389466</v>
      </c>
      <c r="U3">
        <v>60.84557867360207</v>
      </c>
      <c r="V3">
        <v>57.080722595984575</v>
      </c>
      <c r="W3">
        <v>0.81461313394018187</v>
      </c>
      <c r="X3">
        <v>99</v>
      </c>
      <c r="Y3">
        <v>24608</v>
      </c>
      <c r="Z3">
        <v>23186</v>
      </c>
      <c r="AA3">
        <v>1422</v>
      </c>
      <c r="AB3">
        <v>999</v>
      </c>
    </row>
    <row r="4" spans="1:28" x14ac:dyDescent="0.3">
      <c r="A4">
        <v>2</v>
      </c>
      <c r="B4">
        <v>2022</v>
      </c>
      <c r="C4">
        <v>99</v>
      </c>
      <c r="D4">
        <v>99</v>
      </c>
      <c r="E4">
        <v>22015</v>
      </c>
      <c r="F4">
        <v>170</v>
      </c>
      <c r="G4">
        <v>3</v>
      </c>
      <c r="H4">
        <v>59405</v>
      </c>
      <c r="I4">
        <v>86.293503862871006</v>
      </c>
      <c r="J4">
        <v>13.113079238563635</v>
      </c>
      <c r="K4">
        <v>14.597866617102918</v>
      </c>
      <c r="L4">
        <v>61.271992936683162</v>
      </c>
      <c r="M4">
        <v>12.54693687200589</v>
      </c>
      <c r="N4">
        <v>48.514670963364992</v>
      </c>
      <c r="O4">
        <v>47.966372657111343</v>
      </c>
      <c r="P4">
        <v>124.24237927672021</v>
      </c>
      <c r="Q4">
        <v>125.36829609530672</v>
      </c>
      <c r="R4">
        <v>88.079636744674204</v>
      </c>
      <c r="S4">
        <v>87.811182977128254</v>
      </c>
      <c r="T4">
        <v>1.4847873785392849</v>
      </c>
      <c r="U4">
        <v>60.743472771652222</v>
      </c>
      <c r="V4">
        <v>23.973924144439103</v>
      </c>
      <c r="W4">
        <v>1</v>
      </c>
      <c r="X4">
        <v>99</v>
      </c>
      <c r="Y4">
        <v>59405</v>
      </c>
      <c r="Z4">
        <v>23587</v>
      </c>
      <c r="AA4">
        <v>35818</v>
      </c>
      <c r="AB4">
        <v>999</v>
      </c>
    </row>
    <row r="5" spans="1:28" x14ac:dyDescent="0.3">
      <c r="A5">
        <v>2</v>
      </c>
      <c r="B5">
        <v>2022</v>
      </c>
      <c r="C5">
        <v>99</v>
      </c>
      <c r="D5">
        <v>99</v>
      </c>
      <c r="E5">
        <v>22015</v>
      </c>
      <c r="F5">
        <v>170</v>
      </c>
      <c r="G5">
        <v>4</v>
      </c>
      <c r="H5">
        <v>92372</v>
      </c>
      <c r="I5">
        <v>85.657022656890391</v>
      </c>
      <c r="J5">
        <v>12.064663857023701</v>
      </c>
      <c r="K5">
        <v>14.32910374336209</v>
      </c>
      <c r="L5">
        <v>61.73167436000606</v>
      </c>
      <c r="M5">
        <v>11.428279732257616</v>
      </c>
      <c r="N5">
        <v>45.174176678763843</v>
      </c>
      <c r="O5">
        <v>44.600130786749936</v>
      </c>
      <c r="P5">
        <v>122.33960648200321</v>
      </c>
      <c r="Q5">
        <v>124.72466250478917</v>
      </c>
      <c r="R5">
        <v>87.685182039190821</v>
      </c>
      <c r="S5">
        <v>86.70625344550615</v>
      </c>
      <c r="T5">
        <v>2.2644398863383861</v>
      </c>
      <c r="U5">
        <v>61.035887498376155</v>
      </c>
      <c r="V5">
        <v>29.400481967140504</v>
      </c>
      <c r="W5">
        <v>0</v>
      </c>
      <c r="X5">
        <v>99</v>
      </c>
      <c r="Y5">
        <v>92372</v>
      </c>
      <c r="Z5">
        <v>44371</v>
      </c>
      <c r="AA5">
        <v>48001</v>
      </c>
      <c r="AB5">
        <v>999</v>
      </c>
    </row>
    <row r="6" spans="1:28" x14ac:dyDescent="0.3">
      <c r="A6">
        <v>2</v>
      </c>
      <c r="B6">
        <v>2022</v>
      </c>
      <c r="C6">
        <v>99</v>
      </c>
      <c r="D6">
        <v>99</v>
      </c>
      <c r="E6">
        <v>22015</v>
      </c>
      <c r="F6">
        <v>170</v>
      </c>
      <c r="G6">
        <v>5</v>
      </c>
      <c r="H6">
        <v>453737</v>
      </c>
      <c r="I6">
        <v>85.41157621793181</v>
      </c>
      <c r="J6">
        <v>12.671627865228061</v>
      </c>
      <c r="K6">
        <v>14.830429620158656</v>
      </c>
      <c r="L6">
        <v>60.410529591513679</v>
      </c>
      <c r="M6">
        <v>12.03081832612223</v>
      </c>
      <c r="N6">
        <v>47.476352356968384</v>
      </c>
      <c r="O6">
        <v>46.710744895282687</v>
      </c>
      <c r="P6">
        <v>126.69783581278671</v>
      </c>
      <c r="Q6">
        <v>128.69276394111759</v>
      </c>
      <c r="R6">
        <v>87.446275462505895</v>
      </c>
      <c r="S6">
        <v>86.326883493618794</v>
      </c>
      <c r="T6">
        <v>2.1588017549305984</v>
      </c>
      <c r="U6">
        <v>60.733167010845492</v>
      </c>
      <c r="V6">
        <v>56.476301936391877</v>
      </c>
      <c r="W6">
        <v>0</v>
      </c>
      <c r="X6">
        <v>99</v>
      </c>
      <c r="Y6">
        <v>453737</v>
      </c>
      <c r="Z6">
        <v>423352</v>
      </c>
      <c r="AA6">
        <v>30385</v>
      </c>
      <c r="AB6">
        <v>999</v>
      </c>
    </row>
    <row r="7" spans="1:28" x14ac:dyDescent="0.3">
      <c r="A7">
        <v>2</v>
      </c>
      <c r="B7">
        <v>2022</v>
      </c>
      <c r="C7">
        <v>99</v>
      </c>
      <c r="D7">
        <v>99</v>
      </c>
      <c r="E7">
        <v>22015</v>
      </c>
      <c r="F7">
        <v>170</v>
      </c>
      <c r="G7">
        <v>6</v>
      </c>
      <c r="H7">
        <v>57729</v>
      </c>
      <c r="I7">
        <v>84.912712847960947</v>
      </c>
      <c r="J7">
        <v>12.300183900359482</v>
      </c>
      <c r="K7">
        <v>14.529975557751264</v>
      </c>
      <c r="L7">
        <v>60.514782925307109</v>
      </c>
      <c r="M7">
        <v>11.703272590487396</v>
      </c>
      <c r="N7">
        <v>47.584165865485083</v>
      </c>
      <c r="O7">
        <v>46.694309724893373</v>
      </c>
      <c r="P7">
        <v>133.76501567398117</v>
      </c>
      <c r="Q7">
        <v>131.91831062442529</v>
      </c>
      <c r="R7">
        <v>87.736296381921306</v>
      </c>
      <c r="S7">
        <v>86.210469501885882</v>
      </c>
      <c r="T7">
        <v>2.2297916573917829</v>
      </c>
      <c r="U7">
        <v>60.994959205945008</v>
      </c>
      <c r="V7">
        <v>50.384176432417114</v>
      </c>
      <c r="W7">
        <v>1</v>
      </c>
      <c r="X7">
        <v>99</v>
      </c>
      <c r="Y7">
        <v>57729</v>
      </c>
      <c r="Z7">
        <v>47852</v>
      </c>
      <c r="AA7">
        <v>9877</v>
      </c>
      <c r="AB7">
        <v>999</v>
      </c>
    </row>
    <row r="8" spans="1:28" x14ac:dyDescent="0.3">
      <c r="A8">
        <v>2</v>
      </c>
      <c r="B8">
        <v>2022</v>
      </c>
      <c r="C8">
        <v>99</v>
      </c>
      <c r="D8">
        <v>99</v>
      </c>
      <c r="E8">
        <v>22015</v>
      </c>
      <c r="F8">
        <v>170</v>
      </c>
      <c r="G8">
        <v>7</v>
      </c>
      <c r="H8">
        <v>643</v>
      </c>
      <c r="I8">
        <v>84.947900432598573</v>
      </c>
      <c r="J8">
        <v>15.204651162790695</v>
      </c>
      <c r="K8">
        <v>17.095295950155787</v>
      </c>
      <c r="L8">
        <v>58.346261682242968</v>
      </c>
      <c r="M8">
        <v>12.470801033591728</v>
      </c>
      <c r="N8">
        <v>49.842377260981912</v>
      </c>
      <c r="O8">
        <v>50.069948186528514</v>
      </c>
      <c r="P8">
        <v>145.25322997416021</v>
      </c>
      <c r="Q8">
        <v>159.97416020671835</v>
      </c>
      <c r="R8">
        <v>87.615032679738619</v>
      </c>
      <c r="S8">
        <v>87.61461988304093</v>
      </c>
      <c r="T8">
        <v>1.8906447873650905</v>
      </c>
      <c r="U8">
        <v>58.964230171073105</v>
      </c>
      <c r="V8">
        <v>34.432402009165678</v>
      </c>
      <c r="W8">
        <v>0</v>
      </c>
      <c r="X8">
        <v>99</v>
      </c>
      <c r="Y8">
        <v>643</v>
      </c>
      <c r="Z8">
        <v>387</v>
      </c>
      <c r="AA8">
        <v>256</v>
      </c>
      <c r="AB8">
        <v>999</v>
      </c>
    </row>
    <row r="9" spans="1:28" x14ac:dyDescent="0.3">
      <c r="A9">
        <v>2</v>
      </c>
      <c r="B9">
        <v>2022</v>
      </c>
      <c r="C9">
        <v>99</v>
      </c>
      <c r="D9">
        <v>99</v>
      </c>
      <c r="E9">
        <v>22015</v>
      </c>
      <c r="F9">
        <v>170</v>
      </c>
      <c r="G9">
        <v>8</v>
      </c>
      <c r="H9">
        <v>3151</v>
      </c>
      <c r="I9">
        <v>93.676969216121833</v>
      </c>
      <c r="J9">
        <v>15.829068887206677</v>
      </c>
      <c r="K9">
        <v>17.943582989527101</v>
      </c>
      <c r="L9">
        <v>62.196258330688622</v>
      </c>
      <c r="M9">
        <v>12.471309613928849</v>
      </c>
      <c r="N9">
        <v>44.915909090909096</v>
      </c>
      <c r="O9">
        <v>44.012490537471621</v>
      </c>
      <c r="P9">
        <v>125.44473883421652</v>
      </c>
      <c r="Q9">
        <v>124.38644965934898</v>
      </c>
      <c r="R9">
        <v>90.129373368146176</v>
      </c>
      <c r="S9">
        <v>90.028243512974001</v>
      </c>
      <c r="T9">
        <v>2.1145141023204297</v>
      </c>
      <c r="U9">
        <v>58.108219612821351</v>
      </c>
      <c r="V9">
        <v>48.953260006755407</v>
      </c>
      <c r="W9">
        <v>0</v>
      </c>
      <c r="X9">
        <v>99</v>
      </c>
      <c r="Y9">
        <v>3151</v>
      </c>
      <c r="Z9">
        <v>2642</v>
      </c>
      <c r="AA9">
        <v>509</v>
      </c>
      <c r="AB9">
        <v>999</v>
      </c>
    </row>
    <row r="10" spans="1:28" x14ac:dyDescent="0.3">
      <c r="A10">
        <v>2</v>
      </c>
      <c r="B10">
        <v>2022</v>
      </c>
      <c r="C10">
        <v>99</v>
      </c>
      <c r="D10">
        <v>99</v>
      </c>
      <c r="E10">
        <v>22015</v>
      </c>
      <c r="F10">
        <v>170</v>
      </c>
      <c r="G10">
        <v>9</v>
      </c>
      <c r="H10">
        <v>640363</v>
      </c>
      <c r="I10">
        <v>84.623137564159933</v>
      </c>
      <c r="J10">
        <v>12.747417538366737</v>
      </c>
      <c r="K10">
        <v>14.928609666170452</v>
      </c>
      <c r="L10">
        <v>59.040277979517441</v>
      </c>
      <c r="M10">
        <v>11.869125489986056</v>
      </c>
      <c r="N10">
        <v>48.361521957526911</v>
      </c>
      <c r="O10">
        <v>47.549624901352381</v>
      </c>
      <c r="P10">
        <v>133.06456938689823</v>
      </c>
      <c r="Q10">
        <v>132.32734154912842</v>
      </c>
      <c r="R10">
        <v>87.137551836022269</v>
      </c>
      <c r="S10">
        <v>85.185569431874754</v>
      </c>
      <c r="T10">
        <v>2.1811921278037185</v>
      </c>
      <c r="U10">
        <v>60.574347674678286</v>
      </c>
      <c r="V10">
        <v>59.437703361677251</v>
      </c>
      <c r="W10">
        <v>1</v>
      </c>
      <c r="X10">
        <v>99</v>
      </c>
      <c r="Y10">
        <v>640363</v>
      </c>
      <c r="Z10">
        <v>631142</v>
      </c>
      <c r="AA10">
        <v>9221</v>
      </c>
      <c r="AB10">
        <v>999</v>
      </c>
    </row>
    <row r="12" spans="1:28" x14ac:dyDescent="0.3">
      <c r="A12">
        <v>2</v>
      </c>
      <c r="B12">
        <v>2022</v>
      </c>
      <c r="C12">
        <v>99</v>
      </c>
      <c r="D12">
        <v>99</v>
      </c>
      <c r="E12">
        <v>22015</v>
      </c>
      <c r="F12">
        <v>176</v>
      </c>
      <c r="G12">
        <v>3</v>
      </c>
      <c r="H12">
        <v>97</v>
      </c>
      <c r="I12">
        <v>91.299999935110819</v>
      </c>
      <c r="J12">
        <v>14.945454545454551</v>
      </c>
      <c r="K12">
        <v>14.202708333333337</v>
      </c>
      <c r="L12">
        <v>60.772500000000015</v>
      </c>
      <c r="M12">
        <v>11.81818181818182</v>
      </c>
      <c r="N12">
        <v>48.454545454545446</v>
      </c>
      <c r="O12">
        <v>50.545454545454554</v>
      </c>
      <c r="P12">
        <v>134</v>
      </c>
      <c r="Q12">
        <v>139.54545454545453</v>
      </c>
      <c r="R12">
        <v>87.857142857142875</v>
      </c>
      <c r="S12">
        <v>90.025000000000006</v>
      </c>
      <c r="T12">
        <v>-0.74274621212121505</v>
      </c>
      <c r="U12">
        <v>61.268041237113394</v>
      </c>
      <c r="V12">
        <v>6.7646771931256255</v>
      </c>
      <c r="W12">
        <v>1</v>
      </c>
      <c r="X12">
        <v>99</v>
      </c>
      <c r="Y12">
        <v>97</v>
      </c>
      <c r="Z12">
        <v>11</v>
      </c>
      <c r="AA12">
        <v>86</v>
      </c>
      <c r="AB12">
        <v>999</v>
      </c>
    </row>
    <row r="13" spans="1:28" x14ac:dyDescent="0.3">
      <c r="A13">
        <v>2</v>
      </c>
      <c r="B13">
        <v>2022</v>
      </c>
      <c r="C13">
        <v>99</v>
      </c>
      <c r="D13">
        <v>99</v>
      </c>
      <c r="E13">
        <v>22015</v>
      </c>
      <c r="F13">
        <v>176</v>
      </c>
      <c r="G13">
        <v>4</v>
      </c>
      <c r="H13">
        <v>11</v>
      </c>
      <c r="I13">
        <v>87.863636311617782</v>
      </c>
      <c r="J13">
        <v>14.64</v>
      </c>
      <c r="K13">
        <v>16.465454545454545</v>
      </c>
      <c r="L13">
        <v>60.13545454545455</v>
      </c>
      <c r="M13">
        <v>11.76</v>
      </c>
      <c r="N13">
        <v>45.6</v>
      </c>
      <c r="O13">
        <v>44.4</v>
      </c>
      <c r="P13">
        <v>132.19999999999999</v>
      </c>
      <c r="Q13">
        <v>117.2</v>
      </c>
      <c r="R13">
        <v>94.8</v>
      </c>
      <c r="S13">
        <v>90.8</v>
      </c>
      <c r="T13">
        <v>1.8254545454545443</v>
      </c>
      <c r="U13">
        <v>59.090909090909101</v>
      </c>
      <c r="V13">
        <v>27.334914832136089</v>
      </c>
      <c r="W13">
        <v>0</v>
      </c>
      <c r="X13">
        <v>99</v>
      </c>
      <c r="Y13">
        <v>11</v>
      </c>
      <c r="Z13">
        <v>5</v>
      </c>
      <c r="AA13">
        <v>6</v>
      </c>
      <c r="AB13">
        <v>999</v>
      </c>
    </row>
    <row r="14" spans="1:28" x14ac:dyDescent="0.3">
      <c r="A14">
        <v>2</v>
      </c>
      <c r="B14">
        <v>2022</v>
      </c>
      <c r="C14">
        <v>99</v>
      </c>
      <c r="D14">
        <v>99</v>
      </c>
      <c r="E14">
        <v>22015</v>
      </c>
      <c r="F14">
        <v>176</v>
      </c>
      <c r="G14">
        <v>5</v>
      </c>
      <c r="H14">
        <v>4551</v>
      </c>
      <c r="I14">
        <v>87.460900889323113</v>
      </c>
      <c r="J14">
        <v>12.281692732290701</v>
      </c>
      <c r="K14">
        <v>14.181726792784884</v>
      </c>
      <c r="L14">
        <v>59.617281724213903</v>
      </c>
      <c r="M14">
        <v>12.414474087703171</v>
      </c>
      <c r="N14">
        <v>46.043851579270161</v>
      </c>
      <c r="O14">
        <v>46.085249923336399</v>
      </c>
      <c r="P14">
        <v>119.18092609628944</v>
      </c>
      <c r="Q14">
        <v>121.34467954615148</v>
      </c>
      <c r="R14">
        <v>85.963217493166653</v>
      </c>
      <c r="S14">
        <v>85.17260812581911</v>
      </c>
      <c r="T14">
        <v>1.9000340604941841</v>
      </c>
      <c r="U14">
        <v>61.108327840035152</v>
      </c>
      <c r="V14">
        <v>43.693098137943217</v>
      </c>
      <c r="W14">
        <v>0</v>
      </c>
      <c r="X14">
        <v>99</v>
      </c>
      <c r="Y14">
        <v>4551</v>
      </c>
      <c r="Z14">
        <v>3261</v>
      </c>
      <c r="AA14">
        <v>1290</v>
      </c>
      <c r="AB14">
        <v>999</v>
      </c>
    </row>
    <row r="15" spans="1:28" x14ac:dyDescent="0.3">
      <c r="A15">
        <v>2</v>
      </c>
      <c r="B15">
        <v>2022</v>
      </c>
      <c r="C15">
        <v>99</v>
      </c>
      <c r="D15">
        <v>99</v>
      </c>
      <c r="E15">
        <v>22015</v>
      </c>
      <c r="F15">
        <v>176</v>
      </c>
      <c r="G15">
        <v>6</v>
      </c>
      <c r="H15">
        <v>63</v>
      </c>
      <c r="I15">
        <v>87.665079365079379</v>
      </c>
      <c r="J15">
        <v>12.765217391304349</v>
      </c>
      <c r="K15">
        <v>14.544603174603173</v>
      </c>
      <c r="L15">
        <v>59.321269841269839</v>
      </c>
      <c r="M15">
        <v>12.330434782608696</v>
      </c>
      <c r="N15">
        <v>51.173913043478258</v>
      </c>
      <c r="O15">
        <v>51.260869565217391</v>
      </c>
      <c r="P15">
        <v>144.56521739130437</v>
      </c>
      <c r="Q15">
        <v>136.65217391304347</v>
      </c>
      <c r="R15">
        <v>88.788888888888891</v>
      </c>
      <c r="S15">
        <v>86.209090909090946</v>
      </c>
      <c r="T15">
        <v>1.7793857832988282</v>
      </c>
      <c r="U15">
        <v>60.746031746031747</v>
      </c>
      <c r="V15">
        <v>21.981872649756557</v>
      </c>
      <c r="W15">
        <v>1</v>
      </c>
      <c r="X15">
        <v>99</v>
      </c>
      <c r="Y15">
        <v>63</v>
      </c>
      <c r="Z15">
        <v>23</v>
      </c>
      <c r="AA15">
        <v>40</v>
      </c>
      <c r="AB15">
        <v>999</v>
      </c>
    </row>
    <row r="16" spans="1:28" x14ac:dyDescent="0.3">
      <c r="A16">
        <v>2</v>
      </c>
      <c r="B16">
        <v>2022</v>
      </c>
      <c r="C16">
        <v>99</v>
      </c>
      <c r="D16">
        <v>99</v>
      </c>
      <c r="E16">
        <v>22015</v>
      </c>
      <c r="F16">
        <v>176</v>
      </c>
      <c r="G16">
        <v>9</v>
      </c>
      <c r="H16">
        <v>19886</v>
      </c>
      <c r="I16">
        <v>85.08004123503936</v>
      </c>
      <c r="J16">
        <v>12.5593985718596</v>
      </c>
      <c r="K16">
        <v>14.468832344362964</v>
      </c>
      <c r="L16">
        <v>58.068369964291009</v>
      </c>
      <c r="M16">
        <v>12.06043447651621</v>
      </c>
      <c r="N16">
        <v>47.798652318213826</v>
      </c>
      <c r="O16">
        <v>46.943827005280362</v>
      </c>
      <c r="P16">
        <v>128.98571859599721</v>
      </c>
      <c r="Q16">
        <v>124.94498642260888</v>
      </c>
      <c r="R16">
        <v>86.09398197242831</v>
      </c>
      <c r="S16">
        <v>83.897795152463374</v>
      </c>
      <c r="T16">
        <v>1.9094337725033603</v>
      </c>
      <c r="U16">
        <v>60.784672634013887</v>
      </c>
      <c r="V16">
        <v>60.517621255576557</v>
      </c>
      <c r="W16">
        <v>1</v>
      </c>
      <c r="X16">
        <v>99</v>
      </c>
      <c r="Y16">
        <v>19886</v>
      </c>
      <c r="Z16">
        <v>19886</v>
      </c>
      <c r="AA16">
        <v>0</v>
      </c>
      <c r="AB16">
        <v>999</v>
      </c>
    </row>
    <row r="18" spans="1:28" x14ac:dyDescent="0.3">
      <c r="A18">
        <v>3</v>
      </c>
      <c r="B18">
        <v>2022</v>
      </c>
      <c r="C18">
        <v>1</v>
      </c>
      <c r="D18">
        <v>99</v>
      </c>
      <c r="E18">
        <v>31915</v>
      </c>
      <c r="F18">
        <v>99</v>
      </c>
      <c r="G18">
        <v>99</v>
      </c>
      <c r="H18">
        <v>130915</v>
      </c>
      <c r="I18">
        <v>85.686950303045649</v>
      </c>
      <c r="J18">
        <v>12.612453174889222</v>
      </c>
      <c r="K18">
        <v>14.870541455548548</v>
      </c>
      <c r="L18">
        <v>59.727513776262931</v>
      </c>
      <c r="M18">
        <v>12.090450610506872</v>
      </c>
      <c r="N18">
        <v>48.35191719398231</v>
      </c>
      <c r="O18">
        <v>47.702886888296511</v>
      </c>
      <c r="P18">
        <v>132.66486210161989</v>
      </c>
      <c r="Q18">
        <v>133.57358351420888</v>
      </c>
      <c r="R18">
        <v>87.277002474529397</v>
      </c>
      <c r="S18">
        <v>85.800854940927181</v>
      </c>
      <c r="T18">
        <v>2.258088280659317</v>
      </c>
      <c r="U18">
        <v>60.702662032616601</v>
      </c>
      <c r="V18">
        <v>55.073979594367927</v>
      </c>
      <c r="W18">
        <v>0.64036206699003184</v>
      </c>
      <c r="X18">
        <v>99</v>
      </c>
      <c r="Y18">
        <v>130915</v>
      </c>
      <c r="Z18">
        <v>119327</v>
      </c>
      <c r="AA18">
        <v>11588</v>
      </c>
      <c r="AB18">
        <v>999</v>
      </c>
    </row>
    <row r="19" spans="1:28" x14ac:dyDescent="0.3">
      <c r="A19">
        <v>3</v>
      </c>
      <c r="B19">
        <v>2022</v>
      </c>
      <c r="C19">
        <v>2</v>
      </c>
      <c r="D19">
        <v>99</v>
      </c>
      <c r="E19">
        <v>31915</v>
      </c>
      <c r="F19">
        <v>99</v>
      </c>
      <c r="G19">
        <v>99</v>
      </c>
      <c r="H19">
        <v>110602</v>
      </c>
      <c r="I19">
        <v>85.10900706232627</v>
      </c>
      <c r="J19">
        <v>12.519048089656772</v>
      </c>
      <c r="K19">
        <v>14.717221046155837</v>
      </c>
      <c r="L19">
        <v>59.39870986420101</v>
      </c>
      <c r="M19">
        <v>11.894932105231629</v>
      </c>
      <c r="N19">
        <v>47.627053474350113</v>
      </c>
      <c r="O19">
        <v>47.106166786925122</v>
      </c>
      <c r="P19">
        <v>135.01708785072597</v>
      </c>
      <c r="Q19">
        <v>136.09284881307687</v>
      </c>
      <c r="R19">
        <v>86.8259557238257</v>
      </c>
      <c r="S19">
        <v>85.247294745485121</v>
      </c>
      <c r="T19">
        <v>2.1981729564990622</v>
      </c>
      <c r="U19">
        <v>60.775790672863053</v>
      </c>
      <c r="V19">
        <v>55.358284793521186</v>
      </c>
      <c r="W19">
        <v>0.62466320681362009</v>
      </c>
      <c r="X19">
        <v>99</v>
      </c>
      <c r="Y19">
        <v>110602</v>
      </c>
      <c r="Z19">
        <v>101186</v>
      </c>
      <c r="AA19">
        <v>9416</v>
      </c>
      <c r="AB19">
        <v>999</v>
      </c>
    </row>
    <row r="20" spans="1:28" x14ac:dyDescent="0.3">
      <c r="A20">
        <v>3</v>
      </c>
      <c r="B20">
        <v>2022</v>
      </c>
      <c r="C20">
        <v>3</v>
      </c>
      <c r="D20">
        <v>99</v>
      </c>
      <c r="E20">
        <v>31915</v>
      </c>
      <c r="F20">
        <v>99</v>
      </c>
      <c r="G20">
        <v>99</v>
      </c>
      <c r="H20">
        <v>137239</v>
      </c>
      <c r="I20">
        <v>84.969161819238749</v>
      </c>
      <c r="J20">
        <v>12.581283167561663</v>
      </c>
      <c r="K20">
        <v>14.755824489022045</v>
      </c>
      <c r="L20">
        <v>59.610351461689923</v>
      </c>
      <c r="M20">
        <v>11.979600559280252</v>
      </c>
      <c r="N20">
        <v>46.908984014999845</v>
      </c>
      <c r="O20">
        <v>46.243901663832688</v>
      </c>
      <c r="P20">
        <v>135.44033366434957</v>
      </c>
      <c r="Q20">
        <v>136.22618291016556</v>
      </c>
      <c r="R20">
        <v>87.186016526116219</v>
      </c>
      <c r="S20">
        <v>85.573930814228689</v>
      </c>
      <c r="T20">
        <v>2.1745413214603757</v>
      </c>
      <c r="U20">
        <v>60.752220578698449</v>
      </c>
      <c r="V20">
        <v>55.474046926062542</v>
      </c>
      <c r="W20">
        <v>0.60708690678305743</v>
      </c>
      <c r="X20">
        <v>99</v>
      </c>
      <c r="Y20">
        <v>137239</v>
      </c>
      <c r="Z20">
        <v>125876</v>
      </c>
      <c r="AA20">
        <v>11363</v>
      </c>
      <c r="AB20">
        <v>999</v>
      </c>
    </row>
    <row r="21" spans="1:28" x14ac:dyDescent="0.3">
      <c r="A21">
        <v>3</v>
      </c>
      <c r="B21">
        <v>2022</v>
      </c>
      <c r="C21">
        <v>4</v>
      </c>
      <c r="D21">
        <v>99</v>
      </c>
      <c r="E21">
        <v>31915</v>
      </c>
      <c r="F21">
        <v>99</v>
      </c>
      <c r="G21">
        <v>99</v>
      </c>
      <c r="H21">
        <v>112620</v>
      </c>
      <c r="I21">
        <v>85.345475040861189</v>
      </c>
      <c r="J21">
        <v>12.596672358260008</v>
      </c>
      <c r="K21">
        <v>14.817377062288598</v>
      </c>
      <c r="L21">
        <v>60.261206607017755</v>
      </c>
      <c r="M21">
        <v>11.896715045209133</v>
      </c>
      <c r="N21">
        <v>47.517644889919552</v>
      </c>
      <c r="O21">
        <v>46.7077135066422</v>
      </c>
      <c r="P21">
        <v>127.98479703508224</v>
      </c>
      <c r="Q21">
        <v>128.12094959059337</v>
      </c>
      <c r="R21">
        <v>87.500946208683899</v>
      </c>
      <c r="S21">
        <v>85.996139790090908</v>
      </c>
      <c r="T21">
        <v>2.2207047040285945</v>
      </c>
      <c r="U21">
        <v>60.748925590481264</v>
      </c>
      <c r="V21">
        <v>55.390677750240087</v>
      </c>
      <c r="W21">
        <v>0.60462617652282002</v>
      </c>
      <c r="X21">
        <v>99</v>
      </c>
      <c r="Y21">
        <v>112620</v>
      </c>
      <c r="Z21">
        <v>103076</v>
      </c>
      <c r="AA21">
        <v>9544</v>
      </c>
      <c r="AB21">
        <v>999</v>
      </c>
    </row>
    <row r="22" spans="1:28" x14ac:dyDescent="0.3">
      <c r="A22">
        <v>3</v>
      </c>
      <c r="B22">
        <v>2022</v>
      </c>
      <c r="C22">
        <v>5</v>
      </c>
      <c r="D22">
        <v>99</v>
      </c>
      <c r="E22">
        <v>31915</v>
      </c>
      <c r="F22">
        <v>99</v>
      </c>
      <c r="G22">
        <v>99</v>
      </c>
      <c r="H22">
        <v>116369</v>
      </c>
      <c r="I22">
        <v>84.919820562469212</v>
      </c>
      <c r="J22">
        <v>12.736825552270441</v>
      </c>
      <c r="K22">
        <v>14.76995116331034</v>
      </c>
      <c r="L22">
        <v>59.956651704329843</v>
      </c>
      <c r="M22">
        <v>11.842501742028496</v>
      </c>
      <c r="N22">
        <v>46.633541776538841</v>
      </c>
      <c r="O22">
        <v>45.859198975170493</v>
      </c>
      <c r="P22">
        <v>123.19977965479249</v>
      </c>
      <c r="Q22">
        <v>122.88477184127763</v>
      </c>
      <c r="R22">
        <v>87.453990512430977</v>
      </c>
      <c r="S22">
        <v>85.680272617303856</v>
      </c>
      <c r="T22">
        <v>2.0331256110398979</v>
      </c>
      <c r="U22">
        <v>60.709157937251312</v>
      </c>
      <c r="V22">
        <v>55.165215077807758</v>
      </c>
      <c r="W22">
        <v>0.61673641605582219</v>
      </c>
      <c r="X22">
        <v>99</v>
      </c>
      <c r="Y22">
        <v>116369</v>
      </c>
      <c r="Z22">
        <v>106198</v>
      </c>
      <c r="AA22">
        <v>10171</v>
      </c>
      <c r="AB22">
        <v>999</v>
      </c>
    </row>
    <row r="23" spans="1:28" x14ac:dyDescent="0.3">
      <c r="A23">
        <v>3</v>
      </c>
      <c r="B23">
        <v>2022</v>
      </c>
      <c r="C23">
        <v>6</v>
      </c>
      <c r="D23">
        <v>99</v>
      </c>
      <c r="E23">
        <v>31915</v>
      </c>
      <c r="F23">
        <v>99</v>
      </c>
      <c r="G23">
        <v>99</v>
      </c>
      <c r="H23">
        <v>120865</v>
      </c>
      <c r="I23">
        <v>85.312024979613142</v>
      </c>
      <c r="J23">
        <v>12.859151606156347</v>
      </c>
      <c r="K23">
        <v>14.921093292046876</v>
      </c>
      <c r="L23">
        <v>59.987470046121487</v>
      </c>
      <c r="M23">
        <v>11.959686097852661</v>
      </c>
      <c r="N23">
        <v>47.201619751673825</v>
      </c>
      <c r="O23">
        <v>46.359430318635347</v>
      </c>
      <c r="P23">
        <v>125.92177472694443</v>
      </c>
      <c r="Q23">
        <v>125.65181173021578</v>
      </c>
      <c r="R23">
        <v>87.7607528579545</v>
      </c>
      <c r="S23">
        <v>85.968776141287222</v>
      </c>
      <c r="T23">
        <v>2.0619416858905346</v>
      </c>
      <c r="U23">
        <v>60.588102428329115</v>
      </c>
      <c r="V23">
        <v>55.860609517785377</v>
      </c>
      <c r="W23">
        <v>0.60920862118892971</v>
      </c>
      <c r="X23">
        <v>99</v>
      </c>
      <c r="Y23">
        <v>120865</v>
      </c>
      <c r="Z23">
        <v>111882</v>
      </c>
      <c r="AA23">
        <v>8983</v>
      </c>
      <c r="AB23">
        <v>999</v>
      </c>
    </row>
    <row r="24" spans="1:28" x14ac:dyDescent="0.3">
      <c r="A24">
        <v>3</v>
      </c>
      <c r="B24">
        <v>2022</v>
      </c>
      <c r="C24">
        <v>7</v>
      </c>
      <c r="D24">
        <v>99</v>
      </c>
      <c r="E24">
        <v>31915</v>
      </c>
      <c r="F24">
        <v>99</v>
      </c>
      <c r="G24">
        <v>99</v>
      </c>
      <c r="H24">
        <v>109992</v>
      </c>
      <c r="I24">
        <v>84.741954860643375</v>
      </c>
      <c r="J24">
        <v>12.86612561820939</v>
      </c>
      <c r="K24">
        <v>14.916470978833306</v>
      </c>
      <c r="L24">
        <v>59.742656986371919</v>
      </c>
      <c r="M24">
        <v>11.932536139562091</v>
      </c>
      <c r="N24">
        <v>47.570141466840575</v>
      </c>
      <c r="O24">
        <v>46.754709974003561</v>
      </c>
      <c r="P24">
        <v>127.73222114101701</v>
      </c>
      <c r="Q24">
        <v>126.39647683155601</v>
      </c>
      <c r="R24">
        <v>87.341028430728045</v>
      </c>
      <c r="S24">
        <v>85.74236599435595</v>
      </c>
      <c r="T24">
        <v>2.0503453606239126</v>
      </c>
      <c r="U24">
        <v>60.576605571314282</v>
      </c>
      <c r="V24">
        <v>54.659635560938078</v>
      </c>
      <c r="W24">
        <v>0.6068895919703251</v>
      </c>
      <c r="X24">
        <v>99</v>
      </c>
      <c r="Y24">
        <v>109992</v>
      </c>
      <c r="Z24">
        <v>99683</v>
      </c>
      <c r="AA24">
        <v>10309</v>
      </c>
      <c r="AB24">
        <v>999</v>
      </c>
    </row>
    <row r="25" spans="1:28" x14ac:dyDescent="0.3">
      <c r="A25">
        <v>3</v>
      </c>
      <c r="B25">
        <v>2022</v>
      </c>
      <c r="C25">
        <v>8</v>
      </c>
      <c r="D25">
        <v>99</v>
      </c>
      <c r="E25">
        <v>31915</v>
      </c>
      <c r="F25">
        <v>99</v>
      </c>
      <c r="G25">
        <v>99</v>
      </c>
      <c r="H25">
        <v>129031</v>
      </c>
      <c r="I25">
        <v>85.241086165247822</v>
      </c>
      <c r="J25">
        <v>12.830537460713204</v>
      </c>
      <c r="K25">
        <v>14.994326315952588</v>
      </c>
      <c r="L25">
        <v>60.27615192446347</v>
      </c>
      <c r="M25">
        <v>12.104977788702991</v>
      </c>
      <c r="N25">
        <v>47.809111581313239</v>
      </c>
      <c r="O25">
        <v>47.138278629506701</v>
      </c>
      <c r="P25">
        <v>128.37304771520121</v>
      </c>
      <c r="Q25">
        <v>128.49457447368883</v>
      </c>
      <c r="R25">
        <v>87.673529187139749</v>
      </c>
      <c r="S25">
        <v>86.417522686701275</v>
      </c>
      <c r="T25">
        <v>2.1637888552393796</v>
      </c>
      <c r="U25">
        <v>60.582852182808786</v>
      </c>
      <c r="V25">
        <v>53.273174848213444</v>
      </c>
      <c r="W25">
        <v>0.56925080019530205</v>
      </c>
      <c r="X25">
        <v>99</v>
      </c>
      <c r="Y25">
        <v>129031</v>
      </c>
      <c r="Z25">
        <v>113906</v>
      </c>
      <c r="AA25">
        <v>15125</v>
      </c>
      <c r="AB25">
        <v>999</v>
      </c>
    </row>
    <row r="26" spans="1:28" x14ac:dyDescent="0.3">
      <c r="A26">
        <v>3</v>
      </c>
      <c r="B26">
        <v>2022</v>
      </c>
      <c r="C26">
        <v>9</v>
      </c>
      <c r="D26">
        <v>99</v>
      </c>
      <c r="E26">
        <v>31915</v>
      </c>
      <c r="F26">
        <v>99</v>
      </c>
      <c r="G26">
        <v>99</v>
      </c>
      <c r="H26">
        <v>95876</v>
      </c>
      <c r="I26">
        <v>85.254254452540508</v>
      </c>
      <c r="J26">
        <v>12.662976249832809</v>
      </c>
      <c r="K26">
        <v>14.697608897513756</v>
      </c>
      <c r="L26">
        <v>60.120803614281805</v>
      </c>
      <c r="M26">
        <v>11.886748306599548</v>
      </c>
      <c r="N26">
        <v>49.347826615747614</v>
      </c>
      <c r="O26">
        <v>48.311559561605193</v>
      </c>
      <c r="P26">
        <v>128.75040435855959</v>
      </c>
      <c r="Q26">
        <v>129.78198003186145</v>
      </c>
      <c r="R26">
        <v>87.304065040649604</v>
      </c>
      <c r="S26">
        <v>85.757969403014755</v>
      </c>
      <c r="T26">
        <v>2.0346326476809482</v>
      </c>
      <c r="U26">
        <v>60.742928365805845</v>
      </c>
      <c r="V26">
        <v>51.92061298616624</v>
      </c>
      <c r="W26">
        <v>0.5332721431849472</v>
      </c>
      <c r="X26">
        <v>99</v>
      </c>
      <c r="Y26">
        <v>95876</v>
      </c>
      <c r="Z26">
        <v>82231</v>
      </c>
      <c r="AA26">
        <v>13645</v>
      </c>
      <c r="AB26">
        <v>999</v>
      </c>
    </row>
    <row r="27" spans="1:28" x14ac:dyDescent="0.3">
      <c r="A27">
        <v>3</v>
      </c>
      <c r="B27">
        <v>2022</v>
      </c>
      <c r="C27">
        <v>10</v>
      </c>
      <c r="D27">
        <v>99</v>
      </c>
      <c r="E27">
        <v>31915</v>
      </c>
      <c r="F27">
        <v>99</v>
      </c>
      <c r="G27">
        <v>99</v>
      </c>
      <c r="H27">
        <v>88724</v>
      </c>
      <c r="I27">
        <v>85.784558856678899</v>
      </c>
      <c r="J27">
        <v>12.829659810643047</v>
      </c>
      <c r="K27">
        <v>14.8967285641807</v>
      </c>
      <c r="L27">
        <v>60.30931811005884</v>
      </c>
      <c r="M27">
        <v>11.854960496245251</v>
      </c>
      <c r="N27">
        <v>48.991445177300335</v>
      </c>
      <c r="O27">
        <v>48.127371061294866</v>
      </c>
      <c r="P27">
        <v>130.26227602779085</v>
      </c>
      <c r="Q27">
        <v>131.10041136141038</v>
      </c>
      <c r="R27">
        <v>87.513741123707277</v>
      </c>
      <c r="S27">
        <v>86.225864104323549</v>
      </c>
      <c r="T27">
        <v>2.0670687535376477</v>
      </c>
      <c r="U27">
        <v>60.605991614444783</v>
      </c>
      <c r="V27">
        <v>52.125739290671468</v>
      </c>
      <c r="W27">
        <v>0.51409990532437677</v>
      </c>
      <c r="X27">
        <v>99</v>
      </c>
      <c r="Y27">
        <v>88724</v>
      </c>
      <c r="Z27">
        <v>76575</v>
      </c>
      <c r="AA27">
        <v>12149</v>
      </c>
      <c r="AB27">
        <v>999</v>
      </c>
    </row>
    <row r="28" spans="1:28" x14ac:dyDescent="0.3">
      <c r="A28">
        <v>3</v>
      </c>
      <c r="B28">
        <v>2022</v>
      </c>
      <c r="C28">
        <v>11</v>
      </c>
      <c r="D28">
        <v>99</v>
      </c>
      <c r="E28">
        <v>31915</v>
      </c>
      <c r="F28">
        <v>99</v>
      </c>
      <c r="G28">
        <v>99</v>
      </c>
      <c r="H28">
        <v>103798</v>
      </c>
      <c r="I28">
        <v>85.385256748685023</v>
      </c>
      <c r="J28">
        <v>12.656451016221464</v>
      </c>
      <c r="K28">
        <v>14.807309627544742</v>
      </c>
      <c r="L28">
        <v>59.993883351007213</v>
      </c>
      <c r="M28">
        <v>11.8449065614383</v>
      </c>
      <c r="N28">
        <v>49.198300410323114</v>
      </c>
      <c r="O28">
        <v>48.351974348050312</v>
      </c>
      <c r="P28">
        <v>135.56581204246589</v>
      </c>
      <c r="Q28">
        <v>136.65380088113622</v>
      </c>
      <c r="R28">
        <v>87.320779455103221</v>
      </c>
      <c r="S28">
        <v>85.745074837117727</v>
      </c>
      <c r="T28">
        <v>2.1508586113232777</v>
      </c>
      <c r="U28">
        <v>60.685803194666562</v>
      </c>
      <c r="V28">
        <v>51.975833383871034</v>
      </c>
      <c r="W28">
        <v>0.52628181660532947</v>
      </c>
      <c r="X28">
        <v>99</v>
      </c>
      <c r="Y28">
        <v>103798</v>
      </c>
      <c r="Z28">
        <v>89203</v>
      </c>
      <c r="AA28">
        <v>14595</v>
      </c>
      <c r="AB28">
        <v>999</v>
      </c>
    </row>
    <row r="29" spans="1:28" x14ac:dyDescent="0.3">
      <c r="A29">
        <v>3</v>
      </c>
      <c r="B29">
        <v>2022</v>
      </c>
      <c r="C29">
        <v>12</v>
      </c>
      <c r="D29">
        <v>99</v>
      </c>
      <c r="E29">
        <v>31915</v>
      </c>
      <c r="F29">
        <v>99</v>
      </c>
      <c r="G29">
        <v>99</v>
      </c>
      <c r="H29">
        <v>75977</v>
      </c>
      <c r="I29">
        <v>82.592353212155743</v>
      </c>
      <c r="J29">
        <v>12.457391355972423</v>
      </c>
      <c r="K29">
        <v>14.572203496945439</v>
      </c>
      <c r="L29">
        <v>58.537375080645845</v>
      </c>
      <c r="M29">
        <v>11.570701733554836</v>
      </c>
      <c r="N29">
        <v>48.649922066354925</v>
      </c>
      <c r="O29">
        <v>47.488647332234464</v>
      </c>
      <c r="P29">
        <v>130.78309783899317</v>
      </c>
      <c r="Q29">
        <v>130.17947043457607</v>
      </c>
      <c r="R29">
        <v>86.076165128262801</v>
      </c>
      <c r="S29">
        <v>83.95551142612733</v>
      </c>
      <c r="T29">
        <v>2.1148121409730201</v>
      </c>
      <c r="U29">
        <v>60.765284230754048</v>
      </c>
      <c r="V29">
        <v>53.671519635279616</v>
      </c>
      <c r="W29">
        <v>0.47697329454966625</v>
      </c>
      <c r="X29">
        <v>99</v>
      </c>
      <c r="Y29">
        <v>75977</v>
      </c>
      <c r="Z29">
        <v>67376</v>
      </c>
      <c r="AA29">
        <v>8601</v>
      </c>
      <c r="AB29">
        <v>999</v>
      </c>
    </row>
    <row r="30" spans="1:28" x14ac:dyDescent="0.3">
      <c r="A30">
        <v>4</v>
      </c>
      <c r="B30">
        <v>2022</v>
      </c>
      <c r="C30">
        <v>99</v>
      </c>
      <c r="D30">
        <v>1</v>
      </c>
      <c r="E30">
        <v>31915</v>
      </c>
      <c r="F30">
        <v>170</v>
      </c>
      <c r="H30">
        <v>31714</v>
      </c>
      <c r="I30">
        <v>86.951850906033769</v>
      </c>
      <c r="J30">
        <v>12.784139195455948</v>
      </c>
      <c r="K30">
        <v>15.038618578821124</v>
      </c>
      <c r="L30">
        <v>60.393099715998403</v>
      </c>
      <c r="M30">
        <v>12.167897328971604</v>
      </c>
      <c r="N30">
        <v>48.630326129948578</v>
      </c>
      <c r="O30">
        <v>47.789996044446049</v>
      </c>
      <c r="P30">
        <v>132.28615594780169</v>
      </c>
      <c r="Q30">
        <v>132.20627673724701</v>
      </c>
      <c r="R30">
        <v>87.955242055242692</v>
      </c>
      <c r="S30">
        <v>86.485973471565856</v>
      </c>
      <c r="T30">
        <v>2.2544793833651791</v>
      </c>
      <c r="U30">
        <v>60.602257677997102</v>
      </c>
      <c r="V30">
        <v>52.91099610177816</v>
      </c>
      <c r="W30">
        <v>0.62757772592545891</v>
      </c>
      <c r="X30">
        <v>99</v>
      </c>
      <c r="Y30">
        <v>31714</v>
      </c>
      <c r="Z30">
        <v>27817</v>
      </c>
      <c r="AA30">
        <v>3897</v>
      </c>
      <c r="AB30">
        <v>999</v>
      </c>
    </row>
    <row r="31" spans="1:28" x14ac:dyDescent="0.3">
      <c r="A31">
        <v>4</v>
      </c>
      <c r="B31">
        <v>2022</v>
      </c>
      <c r="C31">
        <v>99</v>
      </c>
      <c r="D31">
        <v>2</v>
      </c>
      <c r="E31">
        <v>31915</v>
      </c>
      <c r="F31">
        <v>170</v>
      </c>
      <c r="H31">
        <v>33544</v>
      </c>
      <c r="I31">
        <v>86.108427728937741</v>
      </c>
      <c r="J31">
        <v>12.689663696090562</v>
      </c>
      <c r="K31">
        <v>14.917558916532503</v>
      </c>
      <c r="L31">
        <v>59.796452565632819</v>
      </c>
      <c r="M31">
        <v>12.109731347167248</v>
      </c>
      <c r="N31">
        <v>48.236526264433266</v>
      </c>
      <c r="O31">
        <v>47.661353285621345</v>
      </c>
      <c r="P31">
        <v>132.0055291745268</v>
      </c>
      <c r="Q31">
        <v>132.4637351200156</v>
      </c>
      <c r="R31">
        <v>86.992647497337614</v>
      </c>
      <c r="S31">
        <v>85.920875374965632</v>
      </c>
      <c r="T31">
        <v>2.2278952204419475</v>
      </c>
      <c r="U31">
        <v>60.657405199141422</v>
      </c>
      <c r="V31">
        <v>55.338552193795792</v>
      </c>
      <c r="W31">
        <v>0.6668852849988075</v>
      </c>
      <c r="X31">
        <v>99</v>
      </c>
      <c r="Y31">
        <v>33544</v>
      </c>
      <c r="Z31">
        <v>30746</v>
      </c>
      <c r="AA31">
        <v>2798</v>
      </c>
      <c r="AB31">
        <v>999</v>
      </c>
    </row>
    <row r="32" spans="1:28" x14ac:dyDescent="0.3">
      <c r="A32">
        <v>4</v>
      </c>
      <c r="B32">
        <v>2022</v>
      </c>
      <c r="C32">
        <v>99</v>
      </c>
      <c r="D32">
        <v>3</v>
      </c>
      <c r="E32">
        <v>31915</v>
      </c>
      <c r="F32">
        <v>170</v>
      </c>
      <c r="H32">
        <v>30375</v>
      </c>
      <c r="I32">
        <v>85.009827153776939</v>
      </c>
      <c r="J32">
        <v>12.430090818788088</v>
      </c>
      <c r="K32">
        <v>14.737299585007676</v>
      </c>
      <c r="L32">
        <v>59.677136928093802</v>
      </c>
      <c r="M32">
        <v>12.052972896267921</v>
      </c>
      <c r="N32">
        <v>48.221110519780041</v>
      </c>
      <c r="O32">
        <v>47.629227438872917</v>
      </c>
      <c r="P32">
        <v>131.44235135518662</v>
      </c>
      <c r="Q32">
        <v>132.83727117922521</v>
      </c>
      <c r="R32">
        <v>87.306739019526489</v>
      </c>
      <c r="S32">
        <v>85.694573873106009</v>
      </c>
      <c r="T32">
        <v>2.307208766219587</v>
      </c>
      <c r="U32">
        <v>60.824493827160495</v>
      </c>
      <c r="V32">
        <v>56.210049910254007</v>
      </c>
      <c r="W32">
        <v>0.61823868312757202</v>
      </c>
      <c r="X32">
        <v>99</v>
      </c>
      <c r="Y32">
        <v>30375</v>
      </c>
      <c r="Z32">
        <v>28188</v>
      </c>
      <c r="AA32">
        <v>2187</v>
      </c>
      <c r="AB32">
        <v>999</v>
      </c>
    </row>
    <row r="33" spans="1:28" x14ac:dyDescent="0.3">
      <c r="A33">
        <v>4</v>
      </c>
      <c r="B33">
        <v>2022</v>
      </c>
      <c r="C33">
        <v>99</v>
      </c>
      <c r="D33">
        <v>4</v>
      </c>
      <c r="E33">
        <v>31915</v>
      </c>
      <c r="F33">
        <v>170</v>
      </c>
      <c r="H33">
        <v>28511</v>
      </c>
      <c r="I33">
        <v>84.764266417301741</v>
      </c>
      <c r="J33">
        <v>12.536532252008669</v>
      </c>
      <c r="K33">
        <v>14.81472111134512</v>
      </c>
      <c r="L33">
        <v>58.944194849845395</v>
      </c>
      <c r="M33">
        <v>12.08533453480527</v>
      </c>
      <c r="N33">
        <v>48.435946534504758</v>
      </c>
      <c r="O33">
        <v>47.841682313180627</v>
      </c>
      <c r="P33">
        <v>135.024066982053</v>
      </c>
      <c r="Q33">
        <v>136.97555755800857</v>
      </c>
      <c r="R33">
        <v>86.901971209309423</v>
      </c>
      <c r="S33">
        <v>85.103055544743555</v>
      </c>
      <c r="T33">
        <v>2.2781888593364434</v>
      </c>
      <c r="U33">
        <v>60.699309038616683</v>
      </c>
      <c r="V33">
        <v>56.42275148487149</v>
      </c>
      <c r="W33">
        <v>0.64403212795061582</v>
      </c>
      <c r="X33">
        <v>99</v>
      </c>
      <c r="Y33">
        <v>28511</v>
      </c>
      <c r="Z33">
        <v>26634</v>
      </c>
      <c r="AA33">
        <v>1877</v>
      </c>
      <c r="AB33">
        <v>999</v>
      </c>
    </row>
    <row r="34" spans="1:28" x14ac:dyDescent="0.3">
      <c r="A34">
        <v>4</v>
      </c>
      <c r="B34">
        <v>2022</v>
      </c>
      <c r="C34">
        <v>99</v>
      </c>
      <c r="D34">
        <v>5</v>
      </c>
      <c r="E34">
        <v>31915</v>
      </c>
      <c r="F34">
        <v>170</v>
      </c>
      <c r="H34">
        <v>27950</v>
      </c>
      <c r="I34">
        <v>84.838787111671067</v>
      </c>
      <c r="J34">
        <v>12.593094769956743</v>
      </c>
      <c r="K34">
        <v>14.711034618551659</v>
      </c>
      <c r="L34">
        <v>59.872696383817001</v>
      </c>
      <c r="M34">
        <v>11.802626818718151</v>
      </c>
      <c r="N34">
        <v>47.359696385731695</v>
      </c>
      <c r="O34">
        <v>46.732271386430682</v>
      </c>
      <c r="P34">
        <v>133.11707106060013</v>
      </c>
      <c r="Q34">
        <v>133.6545812033032</v>
      </c>
      <c r="R34">
        <v>87.369979350876349</v>
      </c>
      <c r="S34">
        <v>85.612660731948736</v>
      </c>
      <c r="T34">
        <v>2.1179398485949128</v>
      </c>
      <c r="U34">
        <v>60.793810375670809</v>
      </c>
      <c r="V34">
        <v>55.096081580883691</v>
      </c>
      <c r="W34">
        <v>0.67477638640429349</v>
      </c>
      <c r="X34">
        <v>99</v>
      </c>
      <c r="Y34">
        <v>27950</v>
      </c>
      <c r="Z34">
        <v>25430</v>
      </c>
      <c r="AA34">
        <v>2520</v>
      </c>
      <c r="AB34">
        <v>999</v>
      </c>
    </row>
    <row r="35" spans="1:28" x14ac:dyDescent="0.3">
      <c r="A35">
        <v>4</v>
      </c>
      <c r="B35">
        <v>2022</v>
      </c>
      <c r="C35">
        <v>99</v>
      </c>
      <c r="D35">
        <v>6</v>
      </c>
      <c r="E35">
        <v>31915</v>
      </c>
      <c r="F35">
        <v>170</v>
      </c>
      <c r="H35">
        <v>26376</v>
      </c>
      <c r="I35">
        <v>84.683151341732895</v>
      </c>
      <c r="J35">
        <v>12.423182646133469</v>
      </c>
      <c r="K35">
        <v>14.595005121590372</v>
      </c>
      <c r="L35">
        <v>58.623511267926482</v>
      </c>
      <c r="M35">
        <v>11.916973008776383</v>
      </c>
      <c r="N35">
        <v>48.424791951310411</v>
      </c>
      <c r="O35">
        <v>48.144903535646257</v>
      </c>
      <c r="P35">
        <v>136.79822818347412</v>
      </c>
      <c r="Q35">
        <v>138.64799635701272</v>
      </c>
      <c r="R35">
        <v>85.788619802829203</v>
      </c>
      <c r="S35">
        <v>84.408026670085917</v>
      </c>
      <c r="T35">
        <v>2.1718224754568936</v>
      </c>
      <c r="U35">
        <v>60.829883227176211</v>
      </c>
      <c r="V35">
        <v>55.429661475025696</v>
      </c>
      <c r="W35">
        <v>0.60596754625417049</v>
      </c>
      <c r="X35">
        <v>99</v>
      </c>
      <c r="Y35">
        <v>26376</v>
      </c>
      <c r="Z35">
        <v>24156</v>
      </c>
      <c r="AA35">
        <v>2220</v>
      </c>
      <c r="AB35">
        <v>999</v>
      </c>
    </row>
    <row r="36" spans="1:28" x14ac:dyDescent="0.3">
      <c r="A36">
        <v>4</v>
      </c>
      <c r="B36">
        <v>2022</v>
      </c>
      <c r="C36">
        <v>99</v>
      </c>
      <c r="D36">
        <v>7</v>
      </c>
      <c r="E36">
        <v>31915</v>
      </c>
      <c r="F36">
        <v>170</v>
      </c>
      <c r="H36">
        <v>27671</v>
      </c>
      <c r="I36">
        <v>84.911943905520602</v>
      </c>
      <c r="J36">
        <v>12.586071553977597</v>
      </c>
      <c r="K36">
        <v>14.926181266042541</v>
      </c>
      <c r="L36">
        <v>59.650731072384232</v>
      </c>
      <c r="M36">
        <v>12.048948538878703</v>
      </c>
      <c r="N36">
        <v>48.000819480215391</v>
      </c>
      <c r="O36">
        <v>47.276477015531086</v>
      </c>
      <c r="P36">
        <v>136.76980101443621</v>
      </c>
      <c r="Q36">
        <v>136.7496781241465</v>
      </c>
      <c r="R36">
        <v>87.596859942613051</v>
      </c>
      <c r="S36">
        <v>85.872871561125507</v>
      </c>
      <c r="T36">
        <v>2.3401097120649501</v>
      </c>
      <c r="U36">
        <v>60.69704745039931</v>
      </c>
      <c r="V36">
        <v>55.94976922852485</v>
      </c>
      <c r="W36">
        <v>0.61757796971558676</v>
      </c>
      <c r="X36">
        <v>99</v>
      </c>
      <c r="Y36">
        <v>27671</v>
      </c>
      <c r="Z36">
        <v>25631</v>
      </c>
      <c r="AA36">
        <v>2040</v>
      </c>
      <c r="AB36">
        <v>999</v>
      </c>
    </row>
    <row r="37" spans="1:28" x14ac:dyDescent="0.3">
      <c r="A37">
        <v>4</v>
      </c>
      <c r="B37">
        <v>2022</v>
      </c>
      <c r="C37">
        <v>99</v>
      </c>
      <c r="D37">
        <v>8</v>
      </c>
      <c r="E37">
        <v>31915</v>
      </c>
      <c r="F37">
        <v>170</v>
      </c>
      <c r="H37">
        <v>27118</v>
      </c>
      <c r="I37">
        <v>85.87232833409054</v>
      </c>
      <c r="J37">
        <v>12.43680175246436</v>
      </c>
      <c r="K37">
        <v>14.586899579429078</v>
      </c>
      <c r="L37">
        <v>59.443283774810112</v>
      </c>
      <c r="M37">
        <v>11.731418603707878</v>
      </c>
      <c r="N37">
        <v>46.993020896733611</v>
      </c>
      <c r="O37">
        <v>46.497302121789922</v>
      </c>
      <c r="P37">
        <v>133.50077079107501</v>
      </c>
      <c r="Q37">
        <v>135.02255486592836</v>
      </c>
      <c r="R37">
        <v>86.593212527495268</v>
      </c>
      <c r="S37">
        <v>85.001918324607317</v>
      </c>
      <c r="T37">
        <v>2.1500978269647173</v>
      </c>
      <c r="U37">
        <v>60.843756914226702</v>
      </c>
      <c r="V37">
        <v>55.092203078578223</v>
      </c>
      <c r="W37">
        <v>0.62327605280625431</v>
      </c>
      <c r="X37">
        <v>99</v>
      </c>
      <c r="Y37">
        <v>27118</v>
      </c>
      <c r="Z37">
        <v>24651</v>
      </c>
      <c r="AA37">
        <v>2467</v>
      </c>
      <c r="AB37">
        <v>999</v>
      </c>
    </row>
    <row r="38" spans="1:28" x14ac:dyDescent="0.3">
      <c r="A38">
        <v>4</v>
      </c>
      <c r="B38">
        <v>2022</v>
      </c>
      <c r="C38">
        <v>99</v>
      </c>
      <c r="D38">
        <v>9</v>
      </c>
      <c r="E38">
        <v>31915</v>
      </c>
      <c r="F38">
        <v>170</v>
      </c>
      <c r="H38">
        <v>29577</v>
      </c>
      <c r="I38">
        <v>85.010724540244581</v>
      </c>
      <c r="J38">
        <v>12.621856902671411</v>
      </c>
      <c r="K38">
        <v>14.77105480378879</v>
      </c>
      <c r="L38">
        <v>59.684597712816107</v>
      </c>
      <c r="M38">
        <v>11.960881748552341</v>
      </c>
      <c r="N38">
        <v>46.917311213242179</v>
      </c>
      <c r="O38">
        <v>46.451341654832191</v>
      </c>
      <c r="P38">
        <v>134.16278722211837</v>
      </c>
      <c r="Q38">
        <v>135.9429105174668</v>
      </c>
      <c r="R38">
        <v>87.096025468835762</v>
      </c>
      <c r="S38">
        <v>85.61657901912703</v>
      </c>
      <c r="T38">
        <v>2.1491979011173754</v>
      </c>
      <c r="U38">
        <v>60.714507894647859</v>
      </c>
      <c r="V38">
        <v>54.725409976308121</v>
      </c>
      <c r="W38">
        <v>0.56719748453189989</v>
      </c>
      <c r="X38">
        <v>99</v>
      </c>
      <c r="Y38">
        <v>29577</v>
      </c>
      <c r="Z38">
        <v>26765</v>
      </c>
      <c r="AA38">
        <v>2812</v>
      </c>
      <c r="AB38">
        <v>999</v>
      </c>
    </row>
    <row r="39" spans="1:28" x14ac:dyDescent="0.3">
      <c r="A39">
        <v>4</v>
      </c>
      <c r="B39">
        <v>2022</v>
      </c>
      <c r="C39">
        <v>99</v>
      </c>
      <c r="D39">
        <v>10</v>
      </c>
      <c r="E39">
        <v>31915</v>
      </c>
      <c r="F39">
        <v>170</v>
      </c>
      <c r="H39">
        <v>32049</v>
      </c>
      <c r="I39">
        <v>85.042575423420899</v>
      </c>
      <c r="J39">
        <v>12.75949547834367</v>
      </c>
      <c r="K39">
        <v>14.916750327776883</v>
      </c>
      <c r="L39">
        <v>59.396019484169109</v>
      </c>
      <c r="M39">
        <v>12.07408716937516</v>
      </c>
      <c r="N39">
        <v>47.059531499677007</v>
      </c>
      <c r="O39">
        <v>46.226053249005403</v>
      </c>
      <c r="P39">
        <v>137.15115251240903</v>
      </c>
      <c r="Q39">
        <v>136.80876453389547</v>
      </c>
      <c r="R39">
        <v>87.485232494027159</v>
      </c>
      <c r="S39">
        <v>85.661873761675977</v>
      </c>
      <c r="T39">
        <v>2.1572548494332127</v>
      </c>
      <c r="U39">
        <v>60.604137414583938</v>
      </c>
      <c r="V39">
        <v>55.331075227384758</v>
      </c>
      <c r="W39">
        <v>0.6097538144715906</v>
      </c>
      <c r="X39">
        <v>99</v>
      </c>
      <c r="Y39">
        <v>32049</v>
      </c>
      <c r="Z39">
        <v>29414</v>
      </c>
      <c r="AA39">
        <v>2635</v>
      </c>
      <c r="AB39">
        <v>999</v>
      </c>
    </row>
    <row r="40" spans="1:28" x14ac:dyDescent="0.3">
      <c r="A40">
        <v>4</v>
      </c>
      <c r="B40">
        <v>2022</v>
      </c>
      <c r="C40">
        <v>99</v>
      </c>
      <c r="D40">
        <v>11</v>
      </c>
      <c r="E40">
        <v>31915</v>
      </c>
      <c r="F40">
        <v>170</v>
      </c>
      <c r="H40">
        <v>28472</v>
      </c>
      <c r="I40">
        <v>85.056251748495214</v>
      </c>
      <c r="J40">
        <v>12.677686835462399</v>
      </c>
      <c r="K40">
        <v>14.744986121359172</v>
      </c>
      <c r="L40">
        <v>59.280684493482113</v>
      </c>
      <c r="M40">
        <v>11.967643234146852</v>
      </c>
      <c r="N40">
        <v>47.035073627844717</v>
      </c>
      <c r="O40">
        <v>46.487223624818306</v>
      </c>
      <c r="P40">
        <v>134.75858639944923</v>
      </c>
      <c r="Q40">
        <v>136.9663810907978</v>
      </c>
      <c r="R40">
        <v>86.647079733399394</v>
      </c>
      <c r="S40">
        <v>85.125080964375556</v>
      </c>
      <c r="T40">
        <v>2.0672992858967714</v>
      </c>
      <c r="U40">
        <v>60.703638662545664</v>
      </c>
      <c r="V40">
        <v>55.468745010488291</v>
      </c>
      <c r="W40">
        <v>0.60757937622927793</v>
      </c>
      <c r="X40">
        <v>99</v>
      </c>
      <c r="Y40">
        <v>28472</v>
      </c>
      <c r="Z40">
        <v>26146</v>
      </c>
      <c r="AA40">
        <v>2326</v>
      </c>
      <c r="AB40">
        <v>999</v>
      </c>
    </row>
    <row r="41" spans="1:28" x14ac:dyDescent="0.3">
      <c r="A41">
        <v>4</v>
      </c>
      <c r="B41">
        <v>2022</v>
      </c>
      <c r="C41">
        <v>99</v>
      </c>
      <c r="D41">
        <v>12</v>
      </c>
      <c r="E41">
        <v>31915</v>
      </c>
      <c r="F41">
        <v>170</v>
      </c>
      <c r="H41">
        <v>29693</v>
      </c>
      <c r="I41">
        <v>84.780197343894628</v>
      </c>
      <c r="J41">
        <v>12.437474435726742</v>
      </c>
      <c r="K41">
        <v>14.585442018732012</v>
      </c>
      <c r="L41">
        <v>59.597010309278438</v>
      </c>
      <c r="M41">
        <v>11.961283605399171</v>
      </c>
      <c r="N41">
        <v>46.880206783695321</v>
      </c>
      <c r="O41">
        <v>46.15256443634469</v>
      </c>
      <c r="P41">
        <v>136.52219991075421</v>
      </c>
      <c r="Q41">
        <v>136.60101141560997</v>
      </c>
      <c r="R41">
        <v>87.215879093199007</v>
      </c>
      <c r="S41">
        <v>85.474643940266418</v>
      </c>
      <c r="T41">
        <v>2.1479675830052698</v>
      </c>
      <c r="U41">
        <v>60.879735964705489</v>
      </c>
      <c r="V41">
        <v>54.902776941249471</v>
      </c>
      <c r="W41">
        <v>0.64089179267840923</v>
      </c>
      <c r="X41">
        <v>99</v>
      </c>
      <c r="Y41">
        <v>29693</v>
      </c>
      <c r="Z41">
        <v>26893</v>
      </c>
      <c r="AA41">
        <v>2800</v>
      </c>
      <c r="AB41">
        <v>999</v>
      </c>
    </row>
    <row r="42" spans="1:28" x14ac:dyDescent="0.3">
      <c r="A42">
        <v>4</v>
      </c>
      <c r="B42">
        <v>2022</v>
      </c>
      <c r="C42">
        <v>99</v>
      </c>
      <c r="D42">
        <v>13</v>
      </c>
      <c r="E42">
        <v>31915</v>
      </c>
      <c r="F42">
        <v>170</v>
      </c>
      <c r="H42">
        <v>28904</v>
      </c>
      <c r="I42">
        <v>84.810517569338103</v>
      </c>
      <c r="J42">
        <v>12.361616832779683</v>
      </c>
      <c r="K42">
        <v>14.70920441568328</v>
      </c>
      <c r="L42">
        <v>60.097368384617923</v>
      </c>
      <c r="M42">
        <v>11.913340716131517</v>
      </c>
      <c r="N42">
        <v>46.809080841638973</v>
      </c>
      <c r="O42">
        <v>46.118991360850629</v>
      </c>
      <c r="P42">
        <v>133.99774824658545</v>
      </c>
      <c r="Q42">
        <v>134.55223329641936</v>
      </c>
      <c r="R42">
        <v>87.412544038108507</v>
      </c>
      <c r="S42">
        <v>85.947131747131706</v>
      </c>
      <c r="T42">
        <v>2.3475875829035968</v>
      </c>
      <c r="U42">
        <v>60.896208137282024</v>
      </c>
      <c r="V42">
        <v>56.856191061784649</v>
      </c>
      <c r="W42">
        <v>0.61545114862994754</v>
      </c>
      <c r="X42">
        <v>99</v>
      </c>
      <c r="Y42">
        <v>28904</v>
      </c>
      <c r="Z42">
        <v>27090</v>
      </c>
      <c r="AA42">
        <v>1814</v>
      </c>
      <c r="AB42">
        <v>999</v>
      </c>
    </row>
    <row r="43" spans="1:28" x14ac:dyDescent="0.3">
      <c r="A43">
        <v>4</v>
      </c>
      <c r="B43">
        <v>2022</v>
      </c>
      <c r="C43">
        <v>99</v>
      </c>
      <c r="D43">
        <v>14</v>
      </c>
      <c r="E43">
        <v>31915</v>
      </c>
      <c r="F43">
        <v>170</v>
      </c>
      <c r="H43">
        <v>31092</v>
      </c>
      <c r="I43">
        <v>84.176267201675884</v>
      </c>
      <c r="J43">
        <v>12.455410930898127</v>
      </c>
      <c r="K43">
        <v>14.754658367110522</v>
      </c>
      <c r="L43">
        <v>59.499856522438478</v>
      </c>
      <c r="M43">
        <v>11.878035982009077</v>
      </c>
      <c r="N43">
        <v>47.616999522868241</v>
      </c>
      <c r="O43">
        <v>46.685796074154851</v>
      </c>
      <c r="P43">
        <v>133.11896404838984</v>
      </c>
      <c r="Q43">
        <v>132.63295624914815</v>
      </c>
      <c r="R43">
        <v>87.07634620553705</v>
      </c>
      <c r="S43">
        <v>85.400975023845959</v>
      </c>
      <c r="T43">
        <v>2.2992474362123914</v>
      </c>
      <c r="U43">
        <v>60.803003988164143</v>
      </c>
      <c r="V43">
        <v>57.126817925939797</v>
      </c>
      <c r="W43">
        <v>0.65721085809854618</v>
      </c>
      <c r="X43">
        <v>99</v>
      </c>
      <c r="Y43">
        <v>31092</v>
      </c>
      <c r="Z43">
        <v>29348</v>
      </c>
      <c r="AA43">
        <v>1744</v>
      </c>
      <c r="AB43">
        <v>999</v>
      </c>
    </row>
    <row r="44" spans="1:28" x14ac:dyDescent="0.3">
      <c r="A44">
        <v>4</v>
      </c>
      <c r="B44">
        <v>2022</v>
      </c>
      <c r="C44">
        <v>99</v>
      </c>
      <c r="D44">
        <v>15</v>
      </c>
      <c r="E44">
        <v>31915</v>
      </c>
      <c r="F44">
        <v>170</v>
      </c>
      <c r="H44">
        <v>11761</v>
      </c>
      <c r="I44">
        <v>83.794133139136846</v>
      </c>
      <c r="J44">
        <v>12.449068873780652</v>
      </c>
      <c r="K44">
        <v>14.629937021276598</v>
      </c>
      <c r="L44">
        <v>60.381544680851214</v>
      </c>
      <c r="M44">
        <v>11.808848162380562</v>
      </c>
      <c r="N44">
        <v>47.523307381492074</v>
      </c>
      <c r="O44">
        <v>47.084072540902817</v>
      </c>
      <c r="P44">
        <v>124.36781948960493</v>
      </c>
      <c r="Q44">
        <v>126.20770519262985</v>
      </c>
      <c r="R44">
        <v>87.121277923374521</v>
      </c>
      <c r="S44">
        <v>85.843591870593244</v>
      </c>
      <c r="T44">
        <v>2.1808681474959446</v>
      </c>
      <c r="U44">
        <v>60.905280163251405</v>
      </c>
      <c r="V44">
        <v>52.321242798063217</v>
      </c>
      <c r="W44">
        <v>0.4298954170563728</v>
      </c>
      <c r="X44">
        <v>99</v>
      </c>
      <c r="Y44">
        <v>11761</v>
      </c>
      <c r="Z44">
        <v>10149</v>
      </c>
      <c r="AA44">
        <v>1612</v>
      </c>
      <c r="AB44">
        <v>999</v>
      </c>
    </row>
    <row r="45" spans="1:28" x14ac:dyDescent="0.3">
      <c r="A45">
        <v>4</v>
      </c>
      <c r="B45">
        <v>2022</v>
      </c>
      <c r="C45">
        <v>99</v>
      </c>
      <c r="D45">
        <v>16</v>
      </c>
      <c r="E45">
        <v>31915</v>
      </c>
      <c r="F45">
        <v>170</v>
      </c>
      <c r="H45">
        <v>31961</v>
      </c>
      <c r="I45">
        <v>86.509768147087783</v>
      </c>
      <c r="J45">
        <v>12.641238381629393</v>
      </c>
      <c r="K45">
        <v>14.920070773181331</v>
      </c>
      <c r="L45">
        <v>60.591126875254631</v>
      </c>
      <c r="M45">
        <v>11.968924275560513</v>
      </c>
      <c r="N45">
        <v>48.012712733237663</v>
      </c>
      <c r="O45">
        <v>47.324127559216606</v>
      </c>
      <c r="P45">
        <v>127.28216519153882</v>
      </c>
      <c r="Q45">
        <v>127.7659581738655</v>
      </c>
      <c r="R45">
        <v>87.863048214455247</v>
      </c>
      <c r="S45">
        <v>86.536783296923744</v>
      </c>
      <c r="T45">
        <v>2.2788323915519419</v>
      </c>
      <c r="U45">
        <v>60.697694064641297</v>
      </c>
      <c r="V45">
        <v>55.386632073313379</v>
      </c>
      <c r="W45">
        <v>0.57904946653734224</v>
      </c>
      <c r="X45">
        <v>99</v>
      </c>
      <c r="Y45">
        <v>31961</v>
      </c>
      <c r="Z45">
        <v>29264</v>
      </c>
      <c r="AA45">
        <v>2697</v>
      </c>
      <c r="AB45">
        <v>999</v>
      </c>
    </row>
    <row r="46" spans="1:28" x14ac:dyDescent="0.3">
      <c r="A46">
        <v>4</v>
      </c>
      <c r="B46">
        <v>2022</v>
      </c>
      <c r="C46">
        <v>99</v>
      </c>
      <c r="D46">
        <v>17</v>
      </c>
      <c r="E46">
        <v>31915</v>
      </c>
      <c r="F46">
        <v>170</v>
      </c>
      <c r="H46">
        <v>34608</v>
      </c>
      <c r="I46">
        <v>86.037566449127823</v>
      </c>
      <c r="J46">
        <v>12.796281668432639</v>
      </c>
      <c r="K46">
        <v>14.897669268574797</v>
      </c>
      <c r="L46">
        <v>60.669641473428143</v>
      </c>
      <c r="M46">
        <v>11.905596763317661</v>
      </c>
      <c r="N46">
        <v>46.886697925364494</v>
      </c>
      <c r="O46">
        <v>45.962871366629201</v>
      </c>
      <c r="P46">
        <v>124.05994926628777</v>
      </c>
      <c r="Q46">
        <v>124.0826831069582</v>
      </c>
      <c r="R46">
        <v>87.754205245252507</v>
      </c>
      <c r="S46">
        <v>86.217778385584992</v>
      </c>
      <c r="T46">
        <v>2.1013876001421479</v>
      </c>
      <c r="U46">
        <v>60.6508321775312</v>
      </c>
      <c r="V46">
        <v>54.409506243824303</v>
      </c>
      <c r="W46">
        <v>0.62557790106333799</v>
      </c>
      <c r="X46">
        <v>99</v>
      </c>
      <c r="Y46">
        <v>34608</v>
      </c>
      <c r="Z46">
        <v>31143</v>
      </c>
      <c r="AA46">
        <v>3465</v>
      </c>
      <c r="AB46">
        <v>999</v>
      </c>
    </row>
    <row r="47" spans="1:28" x14ac:dyDescent="0.3">
      <c r="A47">
        <v>4</v>
      </c>
      <c r="B47">
        <v>2022</v>
      </c>
      <c r="C47">
        <v>99</v>
      </c>
      <c r="D47">
        <v>18</v>
      </c>
      <c r="E47">
        <v>31915</v>
      </c>
      <c r="F47">
        <v>170</v>
      </c>
      <c r="H47">
        <v>26379</v>
      </c>
      <c r="I47">
        <v>83.976428208564059</v>
      </c>
      <c r="J47">
        <v>12.469545454545383</v>
      </c>
      <c r="K47">
        <v>14.492006600159296</v>
      </c>
      <c r="L47">
        <v>59.593480899814118</v>
      </c>
      <c r="M47">
        <v>11.934845626072121</v>
      </c>
      <c r="N47">
        <v>46.831231772173609</v>
      </c>
      <c r="O47">
        <v>45.992920885532882</v>
      </c>
      <c r="P47">
        <v>124.19524850979884</v>
      </c>
      <c r="Q47">
        <v>123.29082332761575</v>
      </c>
      <c r="R47">
        <v>87.07772743116162</v>
      </c>
      <c r="S47">
        <v>85.004413928396502</v>
      </c>
      <c r="T47">
        <v>2.0224611456139128</v>
      </c>
      <c r="U47">
        <v>60.910117896811855</v>
      </c>
      <c r="V47">
        <v>53.618606208213905</v>
      </c>
      <c r="W47">
        <v>0.59422267712953492</v>
      </c>
      <c r="X47">
        <v>99</v>
      </c>
      <c r="Y47">
        <v>26379</v>
      </c>
      <c r="Z47">
        <v>23320</v>
      </c>
      <c r="AA47">
        <v>3059</v>
      </c>
      <c r="AB47">
        <v>999</v>
      </c>
    </row>
    <row r="48" spans="1:28" x14ac:dyDescent="0.3">
      <c r="A48">
        <v>4</v>
      </c>
      <c r="B48">
        <v>2022</v>
      </c>
      <c r="C48">
        <v>99</v>
      </c>
      <c r="D48">
        <v>19</v>
      </c>
      <c r="E48">
        <v>31915</v>
      </c>
      <c r="F48">
        <v>170</v>
      </c>
      <c r="H48">
        <v>28681</v>
      </c>
      <c r="I48">
        <v>84.958181366350559</v>
      </c>
      <c r="J48">
        <v>12.724553995967852</v>
      </c>
      <c r="K48">
        <v>14.772941135419963</v>
      </c>
      <c r="L48">
        <v>60.071800858549395</v>
      </c>
      <c r="M48">
        <v>11.802974628171622</v>
      </c>
      <c r="N48">
        <v>46.610394551611321</v>
      </c>
      <c r="O48">
        <v>45.832585039190313</v>
      </c>
      <c r="P48">
        <v>121.7092319981742</v>
      </c>
      <c r="Q48">
        <v>122.06671992087944</v>
      </c>
      <c r="R48">
        <v>87.413899416163261</v>
      </c>
      <c r="S48">
        <v>85.768586179507267</v>
      </c>
      <c r="T48">
        <v>2.0483871394521049</v>
      </c>
      <c r="U48">
        <v>60.725532582545938</v>
      </c>
      <c r="V48">
        <v>55.406482709073742</v>
      </c>
      <c r="W48">
        <v>0.66308706112060245</v>
      </c>
      <c r="X48">
        <v>99</v>
      </c>
      <c r="Y48">
        <v>28681</v>
      </c>
      <c r="Z48">
        <v>26289</v>
      </c>
      <c r="AA48">
        <v>2392</v>
      </c>
      <c r="AB48">
        <v>999</v>
      </c>
    </row>
    <row r="49" spans="1:28" x14ac:dyDescent="0.3">
      <c r="A49">
        <v>4</v>
      </c>
      <c r="B49">
        <v>2022</v>
      </c>
      <c r="C49">
        <v>99</v>
      </c>
      <c r="D49">
        <v>20</v>
      </c>
      <c r="E49">
        <v>31915</v>
      </c>
      <c r="F49">
        <v>170</v>
      </c>
      <c r="H49">
        <v>25144</v>
      </c>
      <c r="I49">
        <v>85.600107375111108</v>
      </c>
      <c r="J49">
        <v>12.842885805763091</v>
      </c>
      <c r="K49">
        <v>14.909008116495723</v>
      </c>
      <c r="L49">
        <v>60.326917598376191</v>
      </c>
      <c r="M49">
        <v>11.835944503735428</v>
      </c>
      <c r="N49">
        <v>46.288959098283662</v>
      </c>
      <c r="O49">
        <v>45.68040136635355</v>
      </c>
      <c r="P49">
        <v>122.6791462113127</v>
      </c>
      <c r="Q49">
        <v>123.03218783351122</v>
      </c>
      <c r="R49">
        <v>87.570739549839359</v>
      </c>
      <c r="S49">
        <v>86.212137510644979</v>
      </c>
      <c r="T49">
        <v>2.0661223107326343</v>
      </c>
      <c r="U49">
        <v>60.642976455615639</v>
      </c>
      <c r="V49">
        <v>56.263012484626159</v>
      </c>
      <c r="W49">
        <v>0.56745147947820551</v>
      </c>
      <c r="X49">
        <v>99</v>
      </c>
      <c r="Y49">
        <v>25144</v>
      </c>
      <c r="Z49">
        <v>23425</v>
      </c>
      <c r="AA49">
        <v>1719</v>
      </c>
      <c r="AB49">
        <v>999</v>
      </c>
    </row>
    <row r="50" spans="1:28" x14ac:dyDescent="0.3">
      <c r="A50">
        <v>4</v>
      </c>
      <c r="B50">
        <v>2022</v>
      </c>
      <c r="C50">
        <v>99</v>
      </c>
      <c r="D50">
        <v>21</v>
      </c>
      <c r="E50">
        <v>31915</v>
      </c>
      <c r="F50">
        <v>170</v>
      </c>
      <c r="H50">
        <v>23061</v>
      </c>
      <c r="I50">
        <v>84.864702302989983</v>
      </c>
      <c r="J50">
        <v>12.772842675795108</v>
      </c>
      <c r="K50">
        <v>14.832988979521081</v>
      </c>
      <c r="L50">
        <v>59.800415726436249</v>
      </c>
      <c r="M50">
        <v>11.858298863690488</v>
      </c>
      <c r="N50">
        <v>47.076597565614314</v>
      </c>
      <c r="O50">
        <v>46.293208408636943</v>
      </c>
      <c r="P50">
        <v>125.22255503256788</v>
      </c>
      <c r="Q50">
        <v>123.82560737888078</v>
      </c>
      <c r="R50">
        <v>87.600000000000378</v>
      </c>
      <c r="S50">
        <v>85.595301115241583</v>
      </c>
      <c r="T50">
        <v>2.0601463037259689</v>
      </c>
      <c r="U50">
        <v>60.638480551580592</v>
      </c>
      <c r="V50">
        <v>55.07653572899364</v>
      </c>
      <c r="W50">
        <v>0.64546203547114178</v>
      </c>
      <c r="X50">
        <v>99</v>
      </c>
      <c r="Y50">
        <v>23061</v>
      </c>
      <c r="Z50">
        <v>21033</v>
      </c>
      <c r="AA50">
        <v>2028</v>
      </c>
      <c r="AB50">
        <v>999</v>
      </c>
    </row>
    <row r="51" spans="1:28" x14ac:dyDescent="0.3">
      <c r="A51">
        <v>4</v>
      </c>
      <c r="B51">
        <v>2022</v>
      </c>
      <c r="C51">
        <v>99</v>
      </c>
      <c r="D51">
        <v>22</v>
      </c>
      <c r="E51">
        <v>31915</v>
      </c>
      <c r="F51">
        <v>170</v>
      </c>
      <c r="H51">
        <v>29973</v>
      </c>
      <c r="I51">
        <v>85.601284483836068</v>
      </c>
      <c r="J51">
        <v>12.963112290008905</v>
      </c>
      <c r="K51">
        <v>15.02978061974094</v>
      </c>
      <c r="L51">
        <v>59.920217739780846</v>
      </c>
      <c r="M51">
        <v>11.850808134394436</v>
      </c>
      <c r="N51">
        <v>46.629894245393125</v>
      </c>
      <c r="O51">
        <v>45.759091552285277</v>
      </c>
      <c r="P51">
        <v>124.65382847038018</v>
      </c>
      <c r="Q51">
        <v>124.21488947833772</v>
      </c>
      <c r="R51">
        <v>87.954830564113109</v>
      </c>
      <c r="S51">
        <v>86.005582084027651</v>
      </c>
      <c r="T51">
        <v>2.0666683297320341</v>
      </c>
      <c r="U51">
        <v>60.49928268775232</v>
      </c>
      <c r="V51">
        <v>56.833595676275522</v>
      </c>
      <c r="W51">
        <v>0.61081640142795179</v>
      </c>
      <c r="X51">
        <v>99</v>
      </c>
      <c r="Y51">
        <v>29973</v>
      </c>
      <c r="Z51">
        <v>28275</v>
      </c>
      <c r="AA51">
        <v>1698</v>
      </c>
      <c r="AB51">
        <v>999</v>
      </c>
    </row>
    <row r="52" spans="1:28" x14ac:dyDescent="0.3">
      <c r="A52">
        <v>4</v>
      </c>
      <c r="B52">
        <v>2022</v>
      </c>
      <c r="C52">
        <v>99</v>
      </c>
      <c r="D52">
        <v>23</v>
      </c>
      <c r="E52">
        <v>31915</v>
      </c>
      <c r="F52">
        <v>170</v>
      </c>
      <c r="H52">
        <v>25772</v>
      </c>
      <c r="I52">
        <v>85.68627967633266</v>
      </c>
      <c r="J52">
        <v>12.868152759084863</v>
      </c>
      <c r="K52">
        <v>14.955815498154852</v>
      </c>
      <c r="L52">
        <v>60.301428293971647</v>
      </c>
      <c r="M52">
        <v>12.037769179004172</v>
      </c>
      <c r="N52">
        <v>46.776184066627408</v>
      </c>
      <c r="O52">
        <v>46.158576596281662</v>
      </c>
      <c r="P52">
        <v>124.83643169582771</v>
      </c>
      <c r="Q52">
        <v>125.7931948183042</v>
      </c>
      <c r="R52">
        <v>87.966202926360978</v>
      </c>
      <c r="S52">
        <v>86.295627316986327</v>
      </c>
      <c r="T52">
        <v>2.0876627390699922</v>
      </c>
      <c r="U52">
        <v>60.596849293807246</v>
      </c>
      <c r="V52">
        <v>55.703158499868479</v>
      </c>
      <c r="W52">
        <v>0.56188887164364443</v>
      </c>
      <c r="X52">
        <v>99</v>
      </c>
      <c r="Y52">
        <v>25772</v>
      </c>
      <c r="Z52">
        <v>23776</v>
      </c>
      <c r="AA52">
        <v>1996</v>
      </c>
      <c r="AB52">
        <v>999</v>
      </c>
    </row>
    <row r="53" spans="1:28" x14ac:dyDescent="0.3">
      <c r="A53">
        <v>4</v>
      </c>
      <c r="B53">
        <v>2022</v>
      </c>
      <c r="C53">
        <v>99</v>
      </c>
      <c r="D53">
        <v>24</v>
      </c>
      <c r="E53">
        <v>31915</v>
      </c>
      <c r="F53">
        <v>170</v>
      </c>
      <c r="H53">
        <v>26362</v>
      </c>
      <c r="I53">
        <v>84.937026774683758</v>
      </c>
      <c r="J53">
        <v>12.72062847631031</v>
      </c>
      <c r="K53">
        <v>14.802666135337239</v>
      </c>
      <c r="L53">
        <v>59.762977302056882</v>
      </c>
      <c r="M53">
        <v>11.89460436035889</v>
      </c>
      <c r="N53">
        <v>46.941692382653891</v>
      </c>
      <c r="O53">
        <v>46.244467005076146</v>
      </c>
      <c r="P53">
        <v>126.50416142259751</v>
      </c>
      <c r="Q53">
        <v>127.16832446916484</v>
      </c>
      <c r="R53">
        <v>87.56263234146941</v>
      </c>
      <c r="S53">
        <v>85.690172042101906</v>
      </c>
      <c r="T53">
        <v>2.0820376590269301</v>
      </c>
      <c r="U53">
        <v>60.684735604278885</v>
      </c>
      <c r="V53">
        <v>56.451115251976312</v>
      </c>
      <c r="W53">
        <v>0.59908201198695077</v>
      </c>
      <c r="X53">
        <v>99</v>
      </c>
      <c r="Y53">
        <v>26362</v>
      </c>
      <c r="Z53">
        <v>24631</v>
      </c>
      <c r="AA53">
        <v>1731</v>
      </c>
      <c r="AB53">
        <v>999</v>
      </c>
    </row>
    <row r="54" spans="1:28" x14ac:dyDescent="0.3">
      <c r="A54">
        <v>4</v>
      </c>
      <c r="B54">
        <v>2022</v>
      </c>
      <c r="C54">
        <v>99</v>
      </c>
      <c r="D54">
        <v>25</v>
      </c>
      <c r="E54">
        <v>31915</v>
      </c>
      <c r="F54">
        <v>170</v>
      </c>
      <c r="H54">
        <v>29981</v>
      </c>
      <c r="I54">
        <v>85.000940587588971</v>
      </c>
      <c r="J54">
        <v>12.852349091440891</v>
      </c>
      <c r="K54">
        <v>14.916929391350838</v>
      </c>
      <c r="L54">
        <v>59.965628274872749</v>
      </c>
      <c r="M54">
        <v>11.952301561186252</v>
      </c>
      <c r="N54">
        <v>47.790595634209666</v>
      </c>
      <c r="O54">
        <v>46.688574354472962</v>
      </c>
      <c r="P54">
        <v>128.2238675002742</v>
      </c>
      <c r="Q54">
        <v>126.6758802237578</v>
      </c>
      <c r="R54">
        <v>87.630332209918265</v>
      </c>
      <c r="S54">
        <v>85.836718749999548</v>
      </c>
      <c r="T54">
        <v>2.0645802999099487</v>
      </c>
      <c r="U54">
        <v>60.583469530702786</v>
      </c>
      <c r="V54">
        <v>55.062990295264008</v>
      </c>
      <c r="W54">
        <v>0.62929855575197646</v>
      </c>
      <c r="X54">
        <v>99</v>
      </c>
      <c r="Y54">
        <v>29981</v>
      </c>
      <c r="Z54">
        <v>27351</v>
      </c>
      <c r="AA54">
        <v>2630</v>
      </c>
      <c r="AB54">
        <v>999</v>
      </c>
    </row>
    <row r="55" spans="1:28" x14ac:dyDescent="0.3">
      <c r="A55">
        <v>4</v>
      </c>
      <c r="B55">
        <v>2022</v>
      </c>
      <c r="C55">
        <v>99</v>
      </c>
      <c r="D55">
        <v>26</v>
      </c>
      <c r="E55">
        <v>31915</v>
      </c>
      <c r="F55">
        <v>170</v>
      </c>
      <c r="H55">
        <v>25063</v>
      </c>
      <c r="I55">
        <v>85.400925660176142</v>
      </c>
      <c r="J55">
        <v>12.933451342716561</v>
      </c>
      <c r="K55">
        <v>14.936273547254132</v>
      </c>
      <c r="L55">
        <v>59.938571086453265</v>
      </c>
      <c r="M55">
        <v>11.995820740868711</v>
      </c>
      <c r="N55">
        <v>47.373650574315562</v>
      </c>
      <c r="O55">
        <v>46.416317539843639</v>
      </c>
      <c r="P55">
        <v>122.9858388740178</v>
      </c>
      <c r="Q55">
        <v>122.24561782229516</v>
      </c>
      <c r="R55">
        <v>87.731466401078066</v>
      </c>
      <c r="S55">
        <v>86.028894415555115</v>
      </c>
      <c r="T55">
        <v>2.002822204537575</v>
      </c>
      <c r="U55">
        <v>60.543231057734488</v>
      </c>
      <c r="V55">
        <v>55.720051973880118</v>
      </c>
      <c r="W55">
        <v>0.66556278178988948</v>
      </c>
      <c r="X55">
        <v>99</v>
      </c>
      <c r="Y55">
        <v>25063</v>
      </c>
      <c r="Z55">
        <v>23162</v>
      </c>
      <c r="AA55">
        <v>1901</v>
      </c>
      <c r="AB55">
        <v>999</v>
      </c>
    </row>
    <row r="56" spans="1:28" x14ac:dyDescent="0.3">
      <c r="A56">
        <v>4</v>
      </c>
      <c r="B56">
        <v>2022</v>
      </c>
      <c r="C56">
        <v>99</v>
      </c>
      <c r="D56">
        <v>27</v>
      </c>
      <c r="E56">
        <v>31915</v>
      </c>
      <c r="F56">
        <v>170</v>
      </c>
      <c r="H56">
        <v>26301</v>
      </c>
      <c r="I56">
        <v>85.0495608427793</v>
      </c>
      <c r="J56">
        <v>12.747045989304878</v>
      </c>
      <c r="K56">
        <v>14.770217622888412</v>
      </c>
      <c r="L56">
        <v>59.862596933145618</v>
      </c>
      <c r="M56">
        <v>11.948517647058939</v>
      </c>
      <c r="N56">
        <v>47.228991956186889</v>
      </c>
      <c r="O56">
        <v>46.14490582191781</v>
      </c>
      <c r="P56">
        <v>125.30755080213902</v>
      </c>
      <c r="Q56">
        <v>122.94909090909093</v>
      </c>
      <c r="R56">
        <v>87.21972013170226</v>
      </c>
      <c r="S56">
        <v>85.772283436352978</v>
      </c>
      <c r="T56">
        <v>2.0231716335835355</v>
      </c>
      <c r="U56">
        <v>60.683814303638641</v>
      </c>
      <c r="V56">
        <v>53.713489008127823</v>
      </c>
      <c r="W56">
        <v>0.61807535835139349</v>
      </c>
      <c r="X56">
        <v>99</v>
      </c>
      <c r="Y56">
        <v>26301</v>
      </c>
      <c r="Z56">
        <v>23375</v>
      </c>
      <c r="AA56">
        <v>2926</v>
      </c>
      <c r="AB56">
        <v>999</v>
      </c>
    </row>
    <row r="57" spans="1:28" x14ac:dyDescent="0.3">
      <c r="A57">
        <v>4</v>
      </c>
      <c r="B57">
        <v>2022</v>
      </c>
      <c r="C57">
        <v>99</v>
      </c>
      <c r="D57">
        <v>28</v>
      </c>
      <c r="E57">
        <v>31915</v>
      </c>
      <c r="F57">
        <v>170</v>
      </c>
      <c r="H57">
        <v>28585</v>
      </c>
      <c r="I57">
        <v>84.615560599929935</v>
      </c>
      <c r="J57">
        <v>12.962999191281313</v>
      </c>
      <c r="K57">
        <v>14.976772940435357</v>
      </c>
      <c r="L57">
        <v>59.733979416808943</v>
      </c>
      <c r="M57">
        <v>12.000169445835139</v>
      </c>
      <c r="N57">
        <v>48.072220938294414</v>
      </c>
      <c r="O57">
        <v>47.418915792720554</v>
      </c>
      <c r="P57">
        <v>129.59544806870258</v>
      </c>
      <c r="Q57">
        <v>128.42735009820157</v>
      </c>
      <c r="R57">
        <v>86.772937472861244</v>
      </c>
      <c r="S57">
        <v>85.792107725479383</v>
      </c>
      <c r="T57">
        <v>2.0137737491540464</v>
      </c>
      <c r="U57">
        <v>60.517754066818256</v>
      </c>
      <c r="V57">
        <v>54.724525505148989</v>
      </c>
      <c r="W57">
        <v>0.6160923561308379</v>
      </c>
      <c r="X57">
        <v>99</v>
      </c>
      <c r="Y57">
        <v>28585</v>
      </c>
      <c r="Z57">
        <v>25967</v>
      </c>
      <c r="AA57">
        <v>2618</v>
      </c>
      <c r="AB57">
        <v>999</v>
      </c>
    </row>
    <row r="58" spans="1:28" x14ac:dyDescent="0.3">
      <c r="A58">
        <v>4</v>
      </c>
      <c r="B58">
        <v>2022</v>
      </c>
      <c r="C58">
        <v>99</v>
      </c>
      <c r="D58">
        <v>29</v>
      </c>
      <c r="E58">
        <v>31915</v>
      </c>
      <c r="F58">
        <v>170</v>
      </c>
      <c r="H58">
        <v>24642</v>
      </c>
      <c r="I58">
        <v>84.685618040273681</v>
      </c>
      <c r="J58">
        <v>12.868440266496345</v>
      </c>
      <c r="K58">
        <v>14.840441755653883</v>
      </c>
      <c r="L58">
        <v>59.535422166267281</v>
      </c>
      <c r="M58">
        <v>11.7551519576527</v>
      </c>
      <c r="N58">
        <v>47.441087889020707</v>
      </c>
      <c r="O58">
        <v>46.682106512116086</v>
      </c>
      <c r="P58">
        <v>126.53230811353473</v>
      </c>
      <c r="Q58">
        <v>125.44665510632473</v>
      </c>
      <c r="R58">
        <v>87.604743657504741</v>
      </c>
      <c r="S58">
        <v>85.418324805761245</v>
      </c>
      <c r="T58">
        <v>1.9720014891575379</v>
      </c>
      <c r="U58">
        <v>60.617563509455387</v>
      </c>
      <c r="V58">
        <v>53.615652815374411</v>
      </c>
      <c r="W58">
        <v>0.53790276763249723</v>
      </c>
      <c r="X58">
        <v>99</v>
      </c>
      <c r="Y58">
        <v>24642</v>
      </c>
      <c r="Z58">
        <v>21914</v>
      </c>
      <c r="AA58">
        <v>2728</v>
      </c>
      <c r="AB58">
        <v>999</v>
      </c>
    </row>
    <row r="59" spans="1:28" x14ac:dyDescent="0.3">
      <c r="A59">
        <v>4</v>
      </c>
      <c r="B59">
        <v>2022</v>
      </c>
      <c r="C59">
        <v>99</v>
      </c>
      <c r="D59">
        <v>30</v>
      </c>
      <c r="E59">
        <v>31915</v>
      </c>
      <c r="F59">
        <v>170</v>
      </c>
      <c r="H59">
        <v>27282</v>
      </c>
      <c r="I59">
        <v>84.616520042839852</v>
      </c>
      <c r="J59">
        <v>12.897524262230203</v>
      </c>
      <c r="K59">
        <v>15.026797711603322</v>
      </c>
      <c r="L59">
        <v>59.864067199765223</v>
      </c>
      <c r="M59">
        <v>11.977952069716828</v>
      </c>
      <c r="N59">
        <v>47.545879556259912</v>
      </c>
      <c r="O59">
        <v>46.782629368412707</v>
      </c>
      <c r="P59">
        <v>129.52667855020798</v>
      </c>
      <c r="Q59">
        <v>128.65664488017424</v>
      </c>
      <c r="R59">
        <v>87.773108743526862</v>
      </c>
      <c r="S59">
        <v>85.912128050819618</v>
      </c>
      <c r="T59">
        <v>2.1292734493731138</v>
      </c>
      <c r="U59">
        <v>60.506194560516093</v>
      </c>
      <c r="V59">
        <v>55.792456770999685</v>
      </c>
      <c r="W59">
        <v>0.62517410747012714</v>
      </c>
      <c r="X59">
        <v>99</v>
      </c>
      <c r="Y59">
        <v>27282</v>
      </c>
      <c r="Z59">
        <v>25245</v>
      </c>
      <c r="AA59">
        <v>2037</v>
      </c>
      <c r="AB59">
        <v>999</v>
      </c>
    </row>
    <row r="60" spans="1:28" x14ac:dyDescent="0.3">
      <c r="A60">
        <v>4</v>
      </c>
      <c r="B60">
        <v>2022</v>
      </c>
      <c r="C60">
        <v>99</v>
      </c>
      <c r="D60">
        <v>31</v>
      </c>
      <c r="E60">
        <v>31915</v>
      </c>
      <c r="F60">
        <v>170</v>
      </c>
      <c r="H60">
        <v>29038</v>
      </c>
      <c r="I60">
        <v>85.08478888972563</v>
      </c>
      <c r="J60">
        <v>12.870422852001845</v>
      </c>
      <c r="K60">
        <v>14.93418081625631</v>
      </c>
      <c r="L60">
        <v>60.444869073869846</v>
      </c>
      <c r="M60">
        <v>12.160413855150656</v>
      </c>
      <c r="N60">
        <v>47.260506091846302</v>
      </c>
      <c r="O60">
        <v>46.895684127638816</v>
      </c>
      <c r="P60">
        <v>129.75648523016943</v>
      </c>
      <c r="Q60">
        <v>129.97019793072423</v>
      </c>
      <c r="R60">
        <v>87.740443041541596</v>
      </c>
      <c r="S60">
        <v>86.491649385867177</v>
      </c>
      <c r="T60">
        <v>2.063757964254465</v>
      </c>
      <c r="U60">
        <v>60.619739651491152</v>
      </c>
      <c r="V60">
        <v>55.487740688709295</v>
      </c>
      <c r="W60">
        <v>0.56698119705213856</v>
      </c>
      <c r="X60">
        <v>99</v>
      </c>
      <c r="Y60">
        <v>29038</v>
      </c>
      <c r="Z60">
        <v>26676</v>
      </c>
      <c r="AA60">
        <v>2362</v>
      </c>
      <c r="AB60">
        <v>999</v>
      </c>
    </row>
    <row r="61" spans="1:28" x14ac:dyDescent="0.3">
      <c r="A61">
        <v>4</v>
      </c>
      <c r="B61">
        <v>2022</v>
      </c>
      <c r="C61">
        <v>99</v>
      </c>
      <c r="D61">
        <v>32</v>
      </c>
      <c r="E61">
        <v>31915</v>
      </c>
      <c r="F61">
        <v>170</v>
      </c>
      <c r="H61">
        <v>27723</v>
      </c>
      <c r="I61">
        <v>84.939483453308057</v>
      </c>
      <c r="J61">
        <v>12.737384099427857</v>
      </c>
      <c r="K61">
        <v>14.85102456798594</v>
      </c>
      <c r="L61">
        <v>60.056805455333013</v>
      </c>
      <c r="M61">
        <v>12.17290984415078</v>
      </c>
      <c r="N61">
        <v>48.337871433645077</v>
      </c>
      <c r="O61">
        <v>47.593077864161955</v>
      </c>
      <c r="P61">
        <v>131.78385416666663</v>
      </c>
      <c r="Q61">
        <v>131.77845728940622</v>
      </c>
      <c r="R61">
        <v>87.568262361477892</v>
      </c>
      <c r="S61">
        <v>86.201358234295554</v>
      </c>
      <c r="T61">
        <v>2.1136404685580814</v>
      </c>
      <c r="U61">
        <v>60.673592324063058</v>
      </c>
      <c r="V61">
        <v>55.232562200949808</v>
      </c>
      <c r="W61">
        <v>0.59531796703098516</v>
      </c>
      <c r="X61">
        <v>99</v>
      </c>
      <c r="Y61">
        <v>27723</v>
      </c>
      <c r="Z61">
        <v>25345</v>
      </c>
      <c r="AA61">
        <v>2378</v>
      </c>
      <c r="AB61">
        <v>999</v>
      </c>
    </row>
    <row r="62" spans="1:28" x14ac:dyDescent="0.3">
      <c r="A62">
        <v>4</v>
      </c>
      <c r="B62">
        <v>2022</v>
      </c>
      <c r="C62">
        <v>99</v>
      </c>
      <c r="D62">
        <v>33</v>
      </c>
      <c r="E62">
        <v>31915</v>
      </c>
      <c r="F62">
        <v>170</v>
      </c>
      <c r="H62">
        <v>27533</v>
      </c>
      <c r="I62">
        <v>85.275004534064252</v>
      </c>
      <c r="J62">
        <v>12.66691749738178</v>
      </c>
      <c r="K62">
        <v>15.080316837439121</v>
      </c>
      <c r="L62">
        <v>60.347013265492009</v>
      </c>
      <c r="M62">
        <v>12.171327721965849</v>
      </c>
      <c r="N62">
        <v>47.425368502715294</v>
      </c>
      <c r="O62">
        <v>46.64142452574</v>
      </c>
      <c r="P62">
        <v>126.65113843528179</v>
      </c>
      <c r="Q62">
        <v>125.8175012606183</v>
      </c>
      <c r="R62">
        <v>87.959534642631155</v>
      </c>
      <c r="S62">
        <v>86.546182118521244</v>
      </c>
      <c r="T62">
        <v>2.4133993400573432</v>
      </c>
      <c r="U62">
        <v>60.615515926342951</v>
      </c>
      <c r="V62">
        <v>56.573334278975821</v>
      </c>
      <c r="W62">
        <v>0.58159299749391613</v>
      </c>
      <c r="X62">
        <v>99</v>
      </c>
      <c r="Y62">
        <v>27533</v>
      </c>
      <c r="Z62">
        <v>25781</v>
      </c>
      <c r="AA62">
        <v>1752</v>
      </c>
      <c r="AB62">
        <v>999</v>
      </c>
    </row>
    <row r="63" spans="1:28" x14ac:dyDescent="0.3">
      <c r="A63">
        <v>4</v>
      </c>
      <c r="B63">
        <v>2022</v>
      </c>
      <c r="C63">
        <v>99</v>
      </c>
      <c r="D63">
        <v>34</v>
      </c>
      <c r="E63">
        <v>31915</v>
      </c>
      <c r="F63">
        <v>170</v>
      </c>
      <c r="H63">
        <v>29318</v>
      </c>
      <c r="I63">
        <v>85.801393332320899</v>
      </c>
      <c r="J63">
        <v>12.995535447522368</v>
      </c>
      <c r="K63">
        <v>15.093897800731972</v>
      </c>
      <c r="L63">
        <v>60.317358051717349</v>
      </c>
      <c r="M63">
        <v>11.952503307866229</v>
      </c>
      <c r="N63">
        <v>47.850478060440516</v>
      </c>
      <c r="O63">
        <v>47.154785281311341</v>
      </c>
      <c r="P63">
        <v>124.90281275342522</v>
      </c>
      <c r="Q63">
        <v>125.59648299116481</v>
      </c>
      <c r="R63">
        <v>87.480229537904293</v>
      </c>
      <c r="S63">
        <v>86.475497405819766</v>
      </c>
      <c r="T63">
        <v>2.0983623532096014</v>
      </c>
      <c r="U63">
        <v>60.465993587557122</v>
      </c>
      <c r="V63">
        <v>48.09568424082984</v>
      </c>
      <c r="W63">
        <v>0.5846578893512514</v>
      </c>
      <c r="X63">
        <v>99</v>
      </c>
      <c r="Y63">
        <v>29318</v>
      </c>
      <c r="Z63">
        <v>23429</v>
      </c>
      <c r="AA63">
        <v>5889</v>
      </c>
      <c r="AB63">
        <v>999</v>
      </c>
    </row>
    <row r="64" spans="1:28" x14ac:dyDescent="0.3">
      <c r="A64">
        <v>4</v>
      </c>
      <c r="B64">
        <v>2022</v>
      </c>
      <c r="C64">
        <v>99</v>
      </c>
      <c r="D64">
        <v>35</v>
      </c>
      <c r="E64">
        <v>31915</v>
      </c>
      <c r="F64">
        <v>170</v>
      </c>
      <c r="H64">
        <v>24900</v>
      </c>
      <c r="I64">
        <v>85.27100521475478</v>
      </c>
      <c r="J64">
        <v>12.904836776760538</v>
      </c>
      <c r="K64">
        <v>14.991773830573759</v>
      </c>
      <c r="L64">
        <v>60.128695739550231</v>
      </c>
      <c r="M64">
        <v>11.925324768707204</v>
      </c>
      <c r="N64">
        <v>48.62162032598274</v>
      </c>
      <c r="O64">
        <v>47.889869108692515</v>
      </c>
      <c r="P64">
        <v>129.2969176933033</v>
      </c>
      <c r="Q64">
        <v>131.0110732946647</v>
      </c>
      <c r="R64">
        <v>87.530443796566473</v>
      </c>
      <c r="S64">
        <v>86.219432458500805</v>
      </c>
      <c r="T64">
        <v>2.0869370538132266</v>
      </c>
      <c r="U64">
        <v>60.54662650602409</v>
      </c>
      <c r="V64">
        <v>50.521321165048477</v>
      </c>
      <c r="W64">
        <v>0.50730923694779118</v>
      </c>
      <c r="X64">
        <v>99</v>
      </c>
      <c r="Y64">
        <v>24900</v>
      </c>
      <c r="Z64">
        <v>20861</v>
      </c>
      <c r="AA64">
        <v>4039</v>
      </c>
      <c r="AB64">
        <v>999</v>
      </c>
    </row>
    <row r="65" spans="1:28" x14ac:dyDescent="0.3">
      <c r="A65">
        <v>4</v>
      </c>
      <c r="B65">
        <v>2022</v>
      </c>
      <c r="C65">
        <v>99</v>
      </c>
      <c r="D65">
        <v>36</v>
      </c>
      <c r="E65">
        <v>31915</v>
      </c>
      <c r="F65">
        <v>170</v>
      </c>
      <c r="H65">
        <v>20214</v>
      </c>
      <c r="I65">
        <v>85.438734536622022</v>
      </c>
      <c r="J65">
        <v>12.678333034808055</v>
      </c>
      <c r="K65">
        <v>14.779911421219332</v>
      </c>
      <c r="L65">
        <v>60.102176473499519</v>
      </c>
      <c r="M65">
        <v>11.99391008418414</v>
      </c>
      <c r="N65">
        <v>49.126403152615239</v>
      </c>
      <c r="O65">
        <v>48.042759032547032</v>
      </c>
      <c r="P65">
        <v>129.48976058272132</v>
      </c>
      <c r="Q65">
        <v>130.39572511791749</v>
      </c>
      <c r="R65">
        <v>87.368165584416218</v>
      </c>
      <c r="S65">
        <v>85.904938038623598</v>
      </c>
      <c r="T65">
        <v>2.101578386411278</v>
      </c>
      <c r="U65">
        <v>60.682645691105179</v>
      </c>
      <c r="V65">
        <v>50.105590839328819</v>
      </c>
      <c r="W65">
        <v>0.50361135846443061</v>
      </c>
      <c r="X65">
        <v>99</v>
      </c>
      <c r="Y65">
        <v>20214</v>
      </c>
      <c r="Z65">
        <v>16749</v>
      </c>
      <c r="AA65">
        <v>3465</v>
      </c>
      <c r="AB65">
        <v>999</v>
      </c>
    </row>
    <row r="66" spans="1:28" x14ac:dyDescent="0.3">
      <c r="A66">
        <v>4</v>
      </c>
      <c r="B66">
        <v>2022</v>
      </c>
      <c r="C66">
        <v>99</v>
      </c>
      <c r="D66">
        <v>37</v>
      </c>
      <c r="E66">
        <v>31915</v>
      </c>
      <c r="F66">
        <v>170</v>
      </c>
      <c r="H66">
        <v>22948</v>
      </c>
      <c r="I66">
        <v>84.980314624368106</v>
      </c>
      <c r="J66">
        <v>12.52890035929356</v>
      </c>
      <c r="K66">
        <v>14.681985005666444</v>
      </c>
      <c r="L66">
        <v>60.024391073140819</v>
      </c>
      <c r="M66">
        <v>11.740751986235578</v>
      </c>
      <c r="N66">
        <v>49.499721645832281</v>
      </c>
      <c r="O66">
        <v>48.360038463484997</v>
      </c>
      <c r="P66">
        <v>127.35534638935276</v>
      </c>
      <c r="Q66">
        <v>127.06345832700778</v>
      </c>
      <c r="R66">
        <v>87.274991634879029</v>
      </c>
      <c r="S66">
        <v>85.466330538158942</v>
      </c>
      <c r="T66">
        <v>2.1530846463728812</v>
      </c>
      <c r="U66">
        <v>60.77714833536691</v>
      </c>
      <c r="V66">
        <v>52.189857913970954</v>
      </c>
      <c r="W66">
        <v>0.51926093777235505</v>
      </c>
      <c r="X66">
        <v>99</v>
      </c>
      <c r="Y66">
        <v>22948</v>
      </c>
      <c r="Z66">
        <v>19761</v>
      </c>
      <c r="AA66">
        <v>3187</v>
      </c>
      <c r="AB66">
        <v>999</v>
      </c>
    </row>
    <row r="67" spans="1:28" x14ac:dyDescent="0.3">
      <c r="A67">
        <v>4</v>
      </c>
      <c r="B67">
        <v>2022</v>
      </c>
      <c r="C67">
        <v>99</v>
      </c>
      <c r="D67">
        <v>38</v>
      </c>
      <c r="E67">
        <v>31915</v>
      </c>
      <c r="F67">
        <v>170</v>
      </c>
      <c r="H67">
        <v>22568</v>
      </c>
      <c r="I67">
        <v>85.2162079049981</v>
      </c>
      <c r="J67">
        <v>12.657951454279155</v>
      </c>
      <c r="K67">
        <v>14.633548001063771</v>
      </c>
      <c r="L67">
        <v>60.150820071811815</v>
      </c>
      <c r="M67">
        <v>11.834620213433791</v>
      </c>
      <c r="N67">
        <v>49.308831223187191</v>
      </c>
      <c r="O67">
        <v>48.260298351216967</v>
      </c>
      <c r="P67">
        <v>127.52955639255076</v>
      </c>
      <c r="Q67">
        <v>129.08458882611421</v>
      </c>
      <c r="R67">
        <v>87.297469579646005</v>
      </c>
      <c r="S67">
        <v>85.616794310721389</v>
      </c>
      <c r="T67">
        <v>1.9755965467846155</v>
      </c>
      <c r="U67">
        <v>60.752171215880878</v>
      </c>
      <c r="V67">
        <v>51.305606890624091</v>
      </c>
      <c r="W67">
        <v>0.52246543778801868</v>
      </c>
      <c r="X67">
        <v>99</v>
      </c>
      <c r="Y67">
        <v>22568</v>
      </c>
      <c r="Z67">
        <v>19116</v>
      </c>
      <c r="AA67">
        <v>3452</v>
      </c>
      <c r="AB67">
        <v>999</v>
      </c>
    </row>
    <row r="68" spans="1:28" x14ac:dyDescent="0.3">
      <c r="A68">
        <v>4</v>
      </c>
      <c r="B68">
        <v>2022</v>
      </c>
      <c r="C68">
        <v>99</v>
      </c>
      <c r="D68">
        <v>39</v>
      </c>
      <c r="E68">
        <v>31915</v>
      </c>
      <c r="F68">
        <v>170</v>
      </c>
      <c r="H68">
        <v>20665</v>
      </c>
      <c r="I68">
        <v>85.173669973385188</v>
      </c>
      <c r="J68">
        <v>12.729008089472799</v>
      </c>
      <c r="K68">
        <v>14.59266363284274</v>
      </c>
      <c r="L68">
        <v>60.224191518202751</v>
      </c>
      <c r="M68">
        <v>12.033834627287032</v>
      </c>
      <c r="N68">
        <v>49.741854908774989</v>
      </c>
      <c r="O68">
        <v>48.62715821478988</v>
      </c>
      <c r="P68">
        <v>130.09083998479665</v>
      </c>
      <c r="Q68">
        <v>131.36391769368589</v>
      </c>
      <c r="R68">
        <v>87.197286652078617</v>
      </c>
      <c r="S68">
        <v>85.957692307692497</v>
      </c>
      <c r="T68">
        <v>1.8636555433699371</v>
      </c>
      <c r="U68">
        <v>60.819598354706024</v>
      </c>
      <c r="V68">
        <v>53.971952056952361</v>
      </c>
      <c r="W68">
        <v>0.57769174933462386</v>
      </c>
      <c r="X68">
        <v>99</v>
      </c>
      <c r="Y68">
        <v>20665</v>
      </c>
      <c r="Z68">
        <v>18419</v>
      </c>
      <c r="AA68">
        <v>2246</v>
      </c>
      <c r="AB68">
        <v>999</v>
      </c>
    </row>
    <row r="69" spans="1:28" x14ac:dyDescent="0.3">
      <c r="A69">
        <v>4</v>
      </c>
      <c r="B69">
        <v>2022</v>
      </c>
      <c r="C69">
        <v>99</v>
      </c>
      <c r="D69">
        <v>40</v>
      </c>
      <c r="E69">
        <v>31915</v>
      </c>
      <c r="F69">
        <v>170</v>
      </c>
      <c r="H69">
        <v>18909</v>
      </c>
      <c r="I69">
        <v>85.565611613517277</v>
      </c>
      <c r="J69">
        <v>12.684572380159398</v>
      </c>
      <c r="K69">
        <v>14.816354354036454</v>
      </c>
      <c r="L69">
        <v>60.458363934599525</v>
      </c>
      <c r="M69">
        <v>12.025228975853487</v>
      </c>
      <c r="N69">
        <v>49.023194956583801</v>
      </c>
      <c r="O69">
        <v>48.136415015765373</v>
      </c>
      <c r="P69">
        <v>128.81491614131079</v>
      </c>
      <c r="Q69">
        <v>130.61698584512902</v>
      </c>
      <c r="R69">
        <v>87.310385273275202</v>
      </c>
      <c r="S69">
        <v>86.369201712415133</v>
      </c>
      <c r="T69">
        <v>2.1317819738770556</v>
      </c>
      <c r="U69">
        <v>60.73319583267228</v>
      </c>
      <c r="V69">
        <v>53.808902422840511</v>
      </c>
      <c r="W69">
        <v>0.4765984451848328</v>
      </c>
      <c r="X69">
        <v>99</v>
      </c>
      <c r="Y69">
        <v>18909</v>
      </c>
      <c r="Z69">
        <v>16814</v>
      </c>
      <c r="AA69">
        <v>2095</v>
      </c>
      <c r="AB69">
        <v>999</v>
      </c>
    </row>
    <row r="70" spans="1:28" x14ac:dyDescent="0.3">
      <c r="A70">
        <v>4</v>
      </c>
      <c r="B70">
        <v>2022</v>
      </c>
      <c r="C70">
        <v>99</v>
      </c>
      <c r="D70">
        <v>41</v>
      </c>
      <c r="E70">
        <v>31915</v>
      </c>
      <c r="F70">
        <v>170</v>
      </c>
      <c r="H70">
        <v>21585</v>
      </c>
      <c r="I70">
        <v>85.507312948807154</v>
      </c>
      <c r="J70">
        <v>12.846384676775816</v>
      </c>
      <c r="K70">
        <v>14.767977752027836</v>
      </c>
      <c r="L70">
        <v>60.093290687433104</v>
      </c>
      <c r="M70">
        <v>11.77911146581549</v>
      </c>
      <c r="N70">
        <v>48.815666240953597</v>
      </c>
      <c r="O70">
        <v>47.957306361458599</v>
      </c>
      <c r="P70">
        <v>130.92268809194422</v>
      </c>
      <c r="Q70">
        <v>132.13046022878419</v>
      </c>
      <c r="R70">
        <v>87.550306532309023</v>
      </c>
      <c r="S70">
        <v>85.978120835184356</v>
      </c>
      <c r="T70">
        <v>1.9215930752520247</v>
      </c>
      <c r="U70">
        <v>60.653694695390314</v>
      </c>
      <c r="V70">
        <v>52.600899295855719</v>
      </c>
      <c r="W70">
        <v>0.54672226082927955</v>
      </c>
      <c r="X70">
        <v>99</v>
      </c>
      <c r="Y70">
        <v>21585</v>
      </c>
      <c r="Z70">
        <v>18795</v>
      </c>
      <c r="AA70">
        <v>2790</v>
      </c>
      <c r="AB70">
        <v>999</v>
      </c>
    </row>
    <row r="71" spans="1:28" x14ac:dyDescent="0.3">
      <c r="A71">
        <v>4</v>
      </c>
      <c r="B71">
        <v>2022</v>
      </c>
      <c r="C71">
        <v>99</v>
      </c>
      <c r="D71">
        <v>42</v>
      </c>
      <c r="E71">
        <v>31915</v>
      </c>
      <c r="F71">
        <v>170</v>
      </c>
      <c r="H71">
        <v>20404</v>
      </c>
      <c r="I71">
        <v>85.590921878063213</v>
      </c>
      <c r="J71">
        <v>12.856681564245831</v>
      </c>
      <c r="K71">
        <v>14.955242647058876</v>
      </c>
      <c r="L71">
        <v>60.102421671978597</v>
      </c>
      <c r="M71">
        <v>11.737731843575478</v>
      </c>
      <c r="N71">
        <v>48.869866458065594</v>
      </c>
      <c r="O71">
        <v>48.084348798211288</v>
      </c>
      <c r="P71">
        <v>129.84456363839536</v>
      </c>
      <c r="Q71">
        <v>130.22234636871505</v>
      </c>
      <c r="R71">
        <v>87.216695625897572</v>
      </c>
      <c r="S71">
        <v>85.995520559929886</v>
      </c>
      <c r="T71">
        <v>2.0985610828130477</v>
      </c>
      <c r="U71">
        <v>60.539943148402259</v>
      </c>
      <c r="V71">
        <v>52.948034970151184</v>
      </c>
      <c r="W71">
        <v>0.53817878847284839</v>
      </c>
      <c r="X71">
        <v>99</v>
      </c>
      <c r="Y71">
        <v>20404</v>
      </c>
      <c r="Z71">
        <v>17900</v>
      </c>
      <c r="AA71">
        <v>2504</v>
      </c>
      <c r="AB71">
        <v>999</v>
      </c>
    </row>
    <row r="72" spans="1:28" x14ac:dyDescent="0.3">
      <c r="A72">
        <v>4</v>
      </c>
      <c r="B72">
        <v>2022</v>
      </c>
      <c r="C72">
        <v>99</v>
      </c>
      <c r="D72">
        <v>43</v>
      </c>
      <c r="E72">
        <v>31915</v>
      </c>
      <c r="F72">
        <v>170</v>
      </c>
      <c r="H72">
        <v>23113</v>
      </c>
      <c r="I72">
        <v>86.295621944360562</v>
      </c>
      <c r="J72">
        <v>12.899089005235599</v>
      </c>
      <c r="K72">
        <v>15.061142177017894</v>
      </c>
      <c r="L72">
        <v>60.652448917748949</v>
      </c>
      <c r="M72">
        <v>11.86425130890059</v>
      </c>
      <c r="N72">
        <v>49.284562211981559</v>
      </c>
      <c r="O72">
        <v>48.359390544007539</v>
      </c>
      <c r="P72">
        <v>130.98926701570679</v>
      </c>
      <c r="Q72">
        <v>131.1310994764398</v>
      </c>
      <c r="R72">
        <v>87.987196206282974</v>
      </c>
      <c r="S72">
        <v>86.678859488545314</v>
      </c>
      <c r="T72">
        <v>2.1620531717822953</v>
      </c>
      <c r="U72">
        <v>60.510838056505008</v>
      </c>
      <c r="V72">
        <v>49.846604717699293</v>
      </c>
      <c r="W72">
        <v>0.48920520918963367</v>
      </c>
      <c r="X72">
        <v>99</v>
      </c>
      <c r="Y72">
        <v>23113</v>
      </c>
      <c r="Z72">
        <v>19100</v>
      </c>
      <c r="AA72">
        <v>4013</v>
      </c>
      <c r="AB72">
        <v>999</v>
      </c>
    </row>
    <row r="73" spans="1:28" x14ac:dyDescent="0.3">
      <c r="A73">
        <v>4</v>
      </c>
      <c r="B73">
        <v>2022</v>
      </c>
      <c r="C73">
        <v>99</v>
      </c>
      <c r="D73">
        <v>44</v>
      </c>
      <c r="E73">
        <v>31915</v>
      </c>
      <c r="F73">
        <v>170</v>
      </c>
      <c r="H73">
        <v>22341</v>
      </c>
      <c r="I73">
        <v>86.183256792444723</v>
      </c>
      <c r="J73">
        <v>12.82935932857222</v>
      </c>
      <c r="K73">
        <v>14.900143772114438</v>
      </c>
      <c r="L73">
        <v>60.179019484882417</v>
      </c>
      <c r="M73">
        <v>11.889037168326183</v>
      </c>
      <c r="N73">
        <v>48.795016160984254</v>
      </c>
      <c r="O73">
        <v>47.943169968717406</v>
      </c>
      <c r="P73">
        <v>131.17379971850079</v>
      </c>
      <c r="Q73">
        <v>131.71182818120212</v>
      </c>
      <c r="R73">
        <v>87.484173359180545</v>
      </c>
      <c r="S73">
        <v>86.075408229915553</v>
      </c>
      <c r="T73">
        <v>2.0707844435422214</v>
      </c>
      <c r="U73">
        <v>60.587261089476762</v>
      </c>
      <c r="V73">
        <v>51.836866026663344</v>
      </c>
      <c r="W73">
        <v>0.51900093997582919</v>
      </c>
      <c r="X73">
        <v>99</v>
      </c>
      <c r="Y73">
        <v>22341</v>
      </c>
      <c r="Z73">
        <v>19183</v>
      </c>
      <c r="AA73">
        <v>3158</v>
      </c>
      <c r="AB73">
        <v>999</v>
      </c>
    </row>
    <row r="74" spans="1:28" x14ac:dyDescent="0.3">
      <c r="A74">
        <v>4</v>
      </c>
      <c r="B74">
        <v>2022</v>
      </c>
      <c r="C74">
        <v>99</v>
      </c>
      <c r="D74">
        <v>45</v>
      </c>
      <c r="E74">
        <v>31915</v>
      </c>
      <c r="F74">
        <v>170</v>
      </c>
      <c r="H74">
        <v>24401</v>
      </c>
      <c r="I74">
        <v>85.32188639809894</v>
      </c>
      <c r="J74">
        <v>12.557216494845342</v>
      </c>
      <c r="K74">
        <v>14.652251424822635</v>
      </c>
      <c r="L74">
        <v>60.021618828932581</v>
      </c>
      <c r="M74">
        <v>11.81674771445244</v>
      </c>
      <c r="N74">
        <v>49.410348684530469</v>
      </c>
      <c r="O74">
        <v>48.620744991246838</v>
      </c>
      <c r="P74">
        <v>134.5302241890775</v>
      </c>
      <c r="Q74">
        <v>136.07279712118265</v>
      </c>
      <c r="R74">
        <v>86.997635455522399</v>
      </c>
      <c r="S74">
        <v>85.595431935844502</v>
      </c>
      <c r="T74">
        <v>2.0950349299772935</v>
      </c>
      <c r="U74">
        <v>60.793655997705002</v>
      </c>
      <c r="V74">
        <v>51.071840743061642</v>
      </c>
      <c r="W74">
        <v>0.54497766484980115</v>
      </c>
      <c r="X74">
        <v>99</v>
      </c>
      <c r="Y74">
        <v>24401</v>
      </c>
      <c r="Z74">
        <v>20564</v>
      </c>
      <c r="AA74">
        <v>3837</v>
      </c>
      <c r="AB74">
        <v>999</v>
      </c>
    </row>
    <row r="75" spans="1:28" x14ac:dyDescent="0.3">
      <c r="A75">
        <v>4</v>
      </c>
      <c r="B75">
        <v>2022</v>
      </c>
      <c r="C75">
        <v>99</v>
      </c>
      <c r="D75">
        <v>46</v>
      </c>
      <c r="E75">
        <v>31915</v>
      </c>
      <c r="F75">
        <v>170</v>
      </c>
      <c r="H75">
        <v>23384</v>
      </c>
      <c r="I75">
        <v>85.659465446458682</v>
      </c>
      <c r="J75">
        <v>12.790480912245881</v>
      </c>
      <c r="K75">
        <v>14.899426029682214</v>
      </c>
      <c r="L75">
        <v>60.287733378968341</v>
      </c>
      <c r="M75">
        <v>11.927972235994098</v>
      </c>
      <c r="N75">
        <v>49.460432368107902</v>
      </c>
      <c r="O75">
        <v>48.732979620171569</v>
      </c>
      <c r="P75">
        <v>136.14893406048583</v>
      </c>
      <c r="Q75">
        <v>137.67927615270204</v>
      </c>
      <c r="R75">
        <v>87.667531750414298</v>
      </c>
      <c r="S75">
        <v>86.177575376884704</v>
      </c>
      <c r="T75">
        <v>2.1089451174363329</v>
      </c>
      <c r="U75">
        <v>60.614052343482726</v>
      </c>
      <c r="V75">
        <v>52.108748340929139</v>
      </c>
      <c r="W75">
        <v>0.54246493328771805</v>
      </c>
      <c r="X75">
        <v>99</v>
      </c>
      <c r="Y75">
        <v>23384</v>
      </c>
      <c r="Z75">
        <v>20170</v>
      </c>
      <c r="AA75">
        <v>3214</v>
      </c>
      <c r="AB75">
        <v>999</v>
      </c>
    </row>
    <row r="76" spans="1:28" x14ac:dyDescent="0.3">
      <c r="A76">
        <v>4</v>
      </c>
      <c r="B76">
        <v>2022</v>
      </c>
      <c r="C76">
        <v>99</v>
      </c>
      <c r="D76">
        <v>47</v>
      </c>
      <c r="E76">
        <v>31915</v>
      </c>
      <c r="F76">
        <v>170</v>
      </c>
      <c r="H76">
        <v>22019</v>
      </c>
      <c r="I76">
        <v>85.17592669966875</v>
      </c>
      <c r="J76">
        <v>12.522736732570264</v>
      </c>
      <c r="K76">
        <v>14.769455148595878</v>
      </c>
      <c r="L76">
        <v>60.195836476843922</v>
      </c>
      <c r="M76">
        <v>11.833298647242485</v>
      </c>
      <c r="N76">
        <v>49.217898022892818</v>
      </c>
      <c r="O76">
        <v>48.386628511966705</v>
      </c>
      <c r="P76">
        <v>140.25400624349641</v>
      </c>
      <c r="Q76">
        <v>141.41118626430799</v>
      </c>
      <c r="R76">
        <v>87.542286080091273</v>
      </c>
      <c r="S76">
        <v>85.703644746953501</v>
      </c>
      <c r="T76">
        <v>2.2467184160256171</v>
      </c>
      <c r="U76">
        <v>60.763159089876943</v>
      </c>
      <c r="V76">
        <v>52.885148181176909</v>
      </c>
      <c r="W76">
        <v>0.48894136881783912</v>
      </c>
      <c r="X76">
        <v>99</v>
      </c>
      <c r="Y76">
        <v>22019</v>
      </c>
      <c r="Z76">
        <v>19220</v>
      </c>
      <c r="AA76">
        <v>2799</v>
      </c>
      <c r="AB76">
        <v>999</v>
      </c>
    </row>
    <row r="77" spans="1:28" x14ac:dyDescent="0.3">
      <c r="A77">
        <v>4</v>
      </c>
      <c r="B77">
        <v>2022</v>
      </c>
      <c r="C77">
        <v>99</v>
      </c>
      <c r="D77">
        <v>48</v>
      </c>
      <c r="E77">
        <v>31915</v>
      </c>
      <c r="F77">
        <v>170</v>
      </c>
      <c r="H77">
        <v>24449</v>
      </c>
      <c r="I77">
        <v>84.64589758272362</v>
      </c>
      <c r="J77">
        <v>12.680955314410264</v>
      </c>
      <c r="K77">
        <v>14.849811351639065</v>
      </c>
      <c r="L77">
        <v>59.080159600589937</v>
      </c>
      <c r="M77">
        <v>11.737667630194876</v>
      </c>
      <c r="N77">
        <v>48.751137440758285</v>
      </c>
      <c r="O77">
        <v>47.724631499123191</v>
      </c>
      <c r="P77">
        <v>131.47151928727132</v>
      </c>
      <c r="Q77">
        <v>131.56039425674078</v>
      </c>
      <c r="R77">
        <v>86.778431372549264</v>
      </c>
      <c r="S77">
        <v>84.957621473354209</v>
      </c>
      <c r="T77">
        <v>2.1688560372288048</v>
      </c>
      <c r="U77">
        <v>60.605423534704883</v>
      </c>
      <c r="V77">
        <v>52.078582201325752</v>
      </c>
      <c r="W77">
        <v>0.53413227534868479</v>
      </c>
      <c r="X77">
        <v>99</v>
      </c>
      <c r="Y77">
        <v>24449</v>
      </c>
      <c r="Z77">
        <v>21103</v>
      </c>
      <c r="AA77">
        <v>3346</v>
      </c>
      <c r="AB77">
        <v>999</v>
      </c>
    </row>
    <row r="78" spans="1:28" x14ac:dyDescent="0.3">
      <c r="A78">
        <v>4</v>
      </c>
      <c r="B78">
        <v>2022</v>
      </c>
      <c r="C78">
        <v>99</v>
      </c>
      <c r="D78">
        <v>49</v>
      </c>
      <c r="E78">
        <v>31915</v>
      </c>
      <c r="F78">
        <v>170</v>
      </c>
      <c r="H78">
        <v>24064</v>
      </c>
      <c r="I78">
        <v>83.574691240026695</v>
      </c>
      <c r="J78">
        <v>12.366093883072011</v>
      </c>
      <c r="K78">
        <v>14.590345487049436</v>
      </c>
      <c r="L78">
        <v>59.116569931814205</v>
      </c>
      <c r="M78">
        <v>11.602054005310402</v>
      </c>
      <c r="N78">
        <v>48.660971943887773</v>
      </c>
      <c r="O78">
        <v>47.511075473589251</v>
      </c>
      <c r="P78">
        <v>131.29422373628577</v>
      </c>
      <c r="Q78">
        <v>130.31461349631783</v>
      </c>
      <c r="R78">
        <v>86.839454701872796</v>
      </c>
      <c r="S78">
        <v>84.550387997930756</v>
      </c>
      <c r="T78">
        <v>2.2242516039774216</v>
      </c>
      <c r="U78">
        <v>60.802568151595729</v>
      </c>
      <c r="V78">
        <v>50.26853083848944</v>
      </c>
      <c r="W78">
        <v>0.45881815159574463</v>
      </c>
      <c r="X78">
        <v>99</v>
      </c>
      <c r="Y78">
        <v>24064</v>
      </c>
      <c r="Z78">
        <v>19961</v>
      </c>
      <c r="AA78">
        <v>4103</v>
      </c>
      <c r="AB78">
        <v>999</v>
      </c>
    </row>
    <row r="79" spans="1:28" x14ac:dyDescent="0.3">
      <c r="A79">
        <v>4</v>
      </c>
      <c r="B79">
        <v>2022</v>
      </c>
      <c r="C79">
        <v>99</v>
      </c>
      <c r="D79">
        <v>50</v>
      </c>
      <c r="E79">
        <v>31915</v>
      </c>
      <c r="F79">
        <v>170</v>
      </c>
      <c r="H79">
        <v>25039</v>
      </c>
      <c r="I79">
        <v>81.409799912137501</v>
      </c>
      <c r="J79">
        <v>12.417777980896711</v>
      </c>
      <c r="K79">
        <v>14.439526092863332</v>
      </c>
      <c r="L79">
        <v>58.004386413586801</v>
      </c>
      <c r="M79">
        <v>11.463790503176316</v>
      </c>
      <c r="N79">
        <v>49.148720292504578</v>
      </c>
      <c r="O79">
        <v>47.65644003474921</v>
      </c>
      <c r="P79">
        <v>131.02422192769981</v>
      </c>
      <c r="Q79">
        <v>128.65582011791048</v>
      </c>
      <c r="R79">
        <v>85.596919009024518</v>
      </c>
      <c r="S79">
        <v>83.220953182732444</v>
      </c>
      <c r="T79">
        <v>2.021748111966625</v>
      </c>
      <c r="U79">
        <v>60.785694316865687</v>
      </c>
      <c r="V79">
        <v>52.915732916635157</v>
      </c>
      <c r="W79">
        <v>0.50005990654578869</v>
      </c>
      <c r="X79">
        <v>99</v>
      </c>
      <c r="Y79">
        <v>25039</v>
      </c>
      <c r="Z79">
        <v>21881</v>
      </c>
      <c r="AA79">
        <v>3158</v>
      </c>
      <c r="AB79">
        <v>999</v>
      </c>
    </row>
    <row r="80" spans="1:28" x14ac:dyDescent="0.3">
      <c r="A80">
        <v>4</v>
      </c>
      <c r="B80">
        <v>2022</v>
      </c>
      <c r="C80">
        <v>99</v>
      </c>
      <c r="D80">
        <v>51</v>
      </c>
      <c r="E80">
        <v>31915</v>
      </c>
      <c r="F80">
        <v>170</v>
      </c>
      <c r="H80">
        <v>9930</v>
      </c>
      <c r="I80">
        <v>81.118597180261517</v>
      </c>
      <c r="J80">
        <v>12.416512643444728</v>
      </c>
      <c r="K80">
        <v>14.521973816717011</v>
      </c>
      <c r="L80">
        <v>58.036106355121191</v>
      </c>
      <c r="M80">
        <v>11.539920788057222</v>
      </c>
      <c r="N80">
        <v>48.02458849827272</v>
      </c>
      <c r="O80">
        <v>46.899969502897214</v>
      </c>
      <c r="P80">
        <v>132.80532141769069</v>
      </c>
      <c r="Q80">
        <v>133.98903219254592</v>
      </c>
      <c r="R80">
        <v>85.463478795328868</v>
      </c>
      <c r="S80">
        <v>83.581656928213988</v>
      </c>
      <c r="T80">
        <v>2.1054611732722877</v>
      </c>
      <c r="U80">
        <v>60.825176233635439</v>
      </c>
      <c r="V80">
        <v>60.039664139378957</v>
      </c>
      <c r="W80">
        <v>0.45659617321248736</v>
      </c>
      <c r="X80">
        <v>99</v>
      </c>
      <c r="Y80">
        <v>9930</v>
      </c>
      <c r="Z80">
        <v>9847</v>
      </c>
      <c r="AA80">
        <v>83</v>
      </c>
      <c r="AB80">
        <v>999</v>
      </c>
    </row>
    <row r="81" spans="1:28" x14ac:dyDescent="0.3">
      <c r="A81">
        <v>4</v>
      </c>
      <c r="B81">
        <v>2022</v>
      </c>
      <c r="C81">
        <v>99</v>
      </c>
      <c r="D81">
        <v>52</v>
      </c>
      <c r="E81">
        <v>31915</v>
      </c>
      <c r="F81">
        <v>170</v>
      </c>
      <c r="H81">
        <v>8861</v>
      </c>
      <c r="I81">
        <v>82.836947297144789</v>
      </c>
      <c r="J81">
        <v>12.545566388115184</v>
      </c>
      <c r="K81">
        <v>14.635191873589147</v>
      </c>
      <c r="L81">
        <v>58.361422121896148</v>
      </c>
      <c r="M81">
        <v>11.703528319405789</v>
      </c>
      <c r="N81">
        <v>48.280589737636411</v>
      </c>
      <c r="O81">
        <v>47.634990706319691</v>
      </c>
      <c r="P81">
        <v>131.40366759517178</v>
      </c>
      <c r="Q81">
        <v>133.81673630454969</v>
      </c>
      <c r="R81">
        <v>85.856356791196021</v>
      </c>
      <c r="S81">
        <v>84.049591738713204</v>
      </c>
      <c r="T81">
        <v>2.0896254854739627</v>
      </c>
      <c r="U81">
        <v>60.752285295113424</v>
      </c>
      <c r="V81">
        <v>58.786922867468562</v>
      </c>
      <c r="W81">
        <v>0.43776097505924849</v>
      </c>
      <c r="X81">
        <v>99</v>
      </c>
      <c r="Y81">
        <v>8861</v>
      </c>
      <c r="Z81">
        <v>8616</v>
      </c>
      <c r="AA81">
        <v>245</v>
      </c>
      <c r="AB81">
        <v>999</v>
      </c>
    </row>
    <row r="82" spans="1:28" x14ac:dyDescent="0.3">
      <c r="A82">
        <v>5</v>
      </c>
      <c r="B82">
        <v>2022</v>
      </c>
      <c r="C82">
        <v>99</v>
      </c>
      <c r="D82">
        <v>1</v>
      </c>
      <c r="E82">
        <v>44564</v>
      </c>
      <c r="F82">
        <v>170</v>
      </c>
      <c r="G82">
        <v>99</v>
      </c>
      <c r="H82">
        <v>5361</v>
      </c>
      <c r="I82">
        <v>86.070080191958724</v>
      </c>
      <c r="J82">
        <v>12.839178515007896</v>
      </c>
      <c r="K82">
        <v>15.143335822288588</v>
      </c>
      <c r="L82">
        <v>60.582847274085275</v>
      </c>
      <c r="M82">
        <v>12.480297901150983</v>
      </c>
      <c r="N82">
        <v>49.219187358916479</v>
      </c>
      <c r="O82">
        <v>48.576975169300226</v>
      </c>
      <c r="P82">
        <v>135.03498081697131</v>
      </c>
      <c r="Q82">
        <v>136.65763935906111</v>
      </c>
      <c r="R82">
        <v>88.61080185553331</v>
      </c>
      <c r="S82">
        <v>87.004192054594242</v>
      </c>
      <c r="T82">
        <v>2.3041573072806911</v>
      </c>
      <c r="U82">
        <v>60.574519679164311</v>
      </c>
      <c r="V82">
        <v>49.810290004404386</v>
      </c>
      <c r="W82">
        <v>0.51762730833799664</v>
      </c>
      <c r="X82">
        <v>99</v>
      </c>
      <c r="Y82">
        <v>5361</v>
      </c>
      <c r="Z82">
        <v>4431</v>
      </c>
      <c r="AA82">
        <v>930</v>
      </c>
      <c r="AB82">
        <v>999</v>
      </c>
    </row>
    <row r="83" spans="1:28" x14ac:dyDescent="0.3">
      <c r="A83">
        <v>5</v>
      </c>
      <c r="B83">
        <v>2022</v>
      </c>
      <c r="C83">
        <v>99</v>
      </c>
      <c r="D83">
        <v>1</v>
      </c>
      <c r="E83">
        <v>44565</v>
      </c>
      <c r="F83">
        <v>170</v>
      </c>
      <c r="G83">
        <v>99</v>
      </c>
      <c r="H83">
        <v>7844</v>
      </c>
      <c r="I83">
        <v>86.830316153562066</v>
      </c>
      <c r="J83">
        <v>12.777038657913931</v>
      </c>
      <c r="K83">
        <v>15.069269039418256</v>
      </c>
      <c r="L83">
        <v>60.88725440163315</v>
      </c>
      <c r="M83">
        <v>12.18838803792848</v>
      </c>
      <c r="N83">
        <v>48.694047271666193</v>
      </c>
      <c r="O83">
        <v>47.876294675419395</v>
      </c>
      <c r="P83">
        <v>129.528519328957</v>
      </c>
      <c r="Q83">
        <v>129.4420131291028</v>
      </c>
      <c r="R83">
        <v>88.167136725934881</v>
      </c>
      <c r="S83">
        <v>86.775698019029733</v>
      </c>
      <c r="T83">
        <v>2.2922303815043263</v>
      </c>
      <c r="U83">
        <v>60.588857725650179</v>
      </c>
      <c r="V83">
        <v>52.754492944652178</v>
      </c>
      <c r="W83">
        <v>0.66713411524732269</v>
      </c>
      <c r="X83">
        <v>99</v>
      </c>
      <c r="Y83">
        <v>7844</v>
      </c>
      <c r="Z83">
        <v>6855</v>
      </c>
      <c r="AA83">
        <v>989</v>
      </c>
      <c r="AB83">
        <v>999</v>
      </c>
    </row>
    <row r="84" spans="1:28" x14ac:dyDescent="0.3">
      <c r="A84">
        <v>5</v>
      </c>
      <c r="B84">
        <v>2022</v>
      </c>
      <c r="C84">
        <v>99</v>
      </c>
      <c r="D84">
        <v>1</v>
      </c>
      <c r="E84">
        <v>44566</v>
      </c>
      <c r="F84">
        <v>170</v>
      </c>
      <c r="G84">
        <v>99</v>
      </c>
      <c r="H84">
        <v>7142</v>
      </c>
      <c r="I84">
        <v>87.033253979833134</v>
      </c>
      <c r="J84">
        <v>12.636735340729048</v>
      </c>
      <c r="K84">
        <v>14.886626506024156</v>
      </c>
      <c r="L84">
        <v>59.812175679462037</v>
      </c>
      <c r="M84">
        <v>12.300760697305879</v>
      </c>
      <c r="N84">
        <v>49.057070386810409</v>
      </c>
      <c r="O84">
        <v>48.152005072119202</v>
      </c>
      <c r="P84">
        <v>133.91553090332809</v>
      </c>
      <c r="Q84">
        <v>133.27353407290019</v>
      </c>
      <c r="R84">
        <v>87.537152414802065</v>
      </c>
      <c r="S84">
        <v>86.021061387456243</v>
      </c>
      <c r="T84">
        <v>2.2498911652951095</v>
      </c>
      <c r="U84">
        <v>60.694903388406608</v>
      </c>
      <c r="V84">
        <v>53.348953249871961</v>
      </c>
      <c r="W84">
        <v>0.65093811257350898</v>
      </c>
      <c r="X84">
        <v>99</v>
      </c>
      <c r="Y84">
        <v>7142</v>
      </c>
      <c r="Z84">
        <v>6310</v>
      </c>
      <c r="AA84">
        <v>832</v>
      </c>
      <c r="AB84">
        <v>999</v>
      </c>
    </row>
    <row r="85" spans="1:28" x14ac:dyDescent="0.3">
      <c r="A85">
        <v>5</v>
      </c>
      <c r="B85">
        <v>2022</v>
      </c>
      <c r="C85">
        <v>99</v>
      </c>
      <c r="D85">
        <v>1</v>
      </c>
      <c r="E85">
        <v>44567</v>
      </c>
      <c r="F85">
        <v>170</v>
      </c>
      <c r="G85">
        <v>99</v>
      </c>
      <c r="H85">
        <v>6757</v>
      </c>
      <c r="I85">
        <v>87.157037135770324</v>
      </c>
      <c r="J85">
        <v>12.834378126042022</v>
      </c>
      <c r="K85">
        <v>15.070499259259252</v>
      </c>
      <c r="L85">
        <v>60.497472592592487</v>
      </c>
      <c r="M85">
        <v>11.943747915971983</v>
      </c>
      <c r="N85">
        <v>48.409303101033679</v>
      </c>
      <c r="O85">
        <v>47.494663108739154</v>
      </c>
      <c r="P85">
        <v>131.30926975658556</v>
      </c>
      <c r="Q85">
        <v>130.7152384128043</v>
      </c>
      <c r="R85">
        <v>88.06902819855523</v>
      </c>
      <c r="S85">
        <v>86.410648392198141</v>
      </c>
      <c r="T85">
        <v>2.2361211332172246</v>
      </c>
      <c r="U85">
        <v>60.565043658428273</v>
      </c>
      <c r="V85">
        <v>53.534376097461241</v>
      </c>
      <c r="W85">
        <v>0.62794139410981198</v>
      </c>
      <c r="X85">
        <v>99</v>
      </c>
      <c r="Y85">
        <v>6757</v>
      </c>
      <c r="Z85">
        <v>5998</v>
      </c>
      <c r="AA85">
        <v>759</v>
      </c>
      <c r="AB85">
        <v>999</v>
      </c>
    </row>
    <row r="86" spans="1:28" x14ac:dyDescent="0.3">
      <c r="A86">
        <v>5</v>
      </c>
      <c r="B86">
        <v>2022</v>
      </c>
      <c r="C86">
        <v>99</v>
      </c>
      <c r="D86">
        <v>1</v>
      </c>
      <c r="E86">
        <v>44568</v>
      </c>
      <c r="F86">
        <v>170</v>
      </c>
      <c r="G86">
        <v>99</v>
      </c>
      <c r="H86">
        <v>4609</v>
      </c>
      <c r="I86">
        <v>87.759231930126688</v>
      </c>
      <c r="J86">
        <v>12.888441496920921</v>
      </c>
      <c r="K86">
        <v>15.053318862600396</v>
      </c>
      <c r="L86">
        <v>60.081625786846253</v>
      </c>
      <c r="M86">
        <v>11.927143533870177</v>
      </c>
      <c r="N86">
        <v>47.581753554502384</v>
      </c>
      <c r="O86">
        <v>46.69796111901374</v>
      </c>
      <c r="P86">
        <v>132.84391283751779</v>
      </c>
      <c r="Q86">
        <v>132.55945049739455</v>
      </c>
      <c r="R86">
        <v>87.491977611940314</v>
      </c>
      <c r="S86">
        <v>86.299925354565744</v>
      </c>
      <c r="T86">
        <v>2.1648773656794682</v>
      </c>
      <c r="U86">
        <v>60.56801909307876</v>
      </c>
      <c r="V86">
        <v>55.189376839984121</v>
      </c>
      <c r="W86">
        <v>0.65155131264916455</v>
      </c>
      <c r="X86">
        <v>99</v>
      </c>
      <c r="Y86">
        <v>4609</v>
      </c>
      <c r="Z86">
        <v>4222</v>
      </c>
      <c r="AA86">
        <v>387</v>
      </c>
      <c r="AB86">
        <v>999</v>
      </c>
    </row>
    <row r="87" spans="1:28" x14ac:dyDescent="0.3">
      <c r="A87">
        <v>5</v>
      </c>
      <c r="B87">
        <v>2022</v>
      </c>
      <c r="C87">
        <v>99</v>
      </c>
      <c r="D87">
        <v>1</v>
      </c>
      <c r="E87">
        <v>44569</v>
      </c>
      <c r="G87">
        <v>99</v>
      </c>
      <c r="X87">
        <v>99</v>
      </c>
      <c r="AB87">
        <v>999</v>
      </c>
    </row>
    <row r="88" spans="1:28" x14ac:dyDescent="0.3">
      <c r="A88">
        <v>5</v>
      </c>
      <c r="B88">
        <v>2022</v>
      </c>
      <c r="C88">
        <v>99</v>
      </c>
      <c r="D88">
        <v>2</v>
      </c>
      <c r="E88">
        <v>44571</v>
      </c>
      <c r="F88">
        <v>170</v>
      </c>
      <c r="G88">
        <v>99</v>
      </c>
      <c r="H88">
        <v>8044</v>
      </c>
      <c r="I88">
        <v>86.621805060078486</v>
      </c>
      <c r="J88">
        <v>12.775421549014036</v>
      </c>
      <c r="K88">
        <v>14.927391791044762</v>
      </c>
      <c r="L88">
        <v>60.2625702911172</v>
      </c>
      <c r="M88">
        <v>12.0161760503001</v>
      </c>
      <c r="N88">
        <v>48.207773649614175</v>
      </c>
      <c r="O88">
        <v>47.697927090779118</v>
      </c>
      <c r="P88">
        <v>133.46641897685055</v>
      </c>
      <c r="Q88">
        <v>134.9872820805945</v>
      </c>
      <c r="R88">
        <v>87.491442729178445</v>
      </c>
      <c r="S88">
        <v>86.372045251563108</v>
      </c>
      <c r="T88">
        <v>2.1519702420307247</v>
      </c>
      <c r="U88">
        <v>60.640974639482813</v>
      </c>
      <c r="V88">
        <v>52.492387277252625</v>
      </c>
      <c r="W88">
        <v>0.63289408254599699</v>
      </c>
      <c r="X88">
        <v>99</v>
      </c>
      <c r="Y88">
        <v>8044</v>
      </c>
      <c r="Z88">
        <v>6998</v>
      </c>
      <c r="AA88">
        <v>1046</v>
      </c>
      <c r="AB88">
        <v>999</v>
      </c>
    </row>
    <row r="89" spans="1:28" x14ac:dyDescent="0.3">
      <c r="A89">
        <v>5</v>
      </c>
      <c r="B89">
        <v>2022</v>
      </c>
      <c r="C89">
        <v>99</v>
      </c>
      <c r="D89">
        <v>2</v>
      </c>
      <c r="E89">
        <v>44572</v>
      </c>
      <c r="F89">
        <v>170</v>
      </c>
      <c r="G89">
        <v>99</v>
      </c>
      <c r="H89">
        <v>7690</v>
      </c>
      <c r="I89">
        <v>85.591820538732236</v>
      </c>
      <c r="J89">
        <v>12.648176826692984</v>
      </c>
      <c r="K89">
        <v>14.657386836628511</v>
      </c>
      <c r="L89">
        <v>59.898234911550567</v>
      </c>
      <c r="M89">
        <v>12.134056032662228</v>
      </c>
      <c r="N89">
        <v>48.703927917781215</v>
      </c>
      <c r="O89">
        <v>47.829907068431424</v>
      </c>
      <c r="P89">
        <v>133.25890468815996</v>
      </c>
      <c r="Q89">
        <v>132.10319583274671</v>
      </c>
      <c r="R89">
        <v>87.366458026509648</v>
      </c>
      <c r="S89">
        <v>85.917600469345814</v>
      </c>
      <c r="T89">
        <v>2.0092100099355235</v>
      </c>
      <c r="U89">
        <v>60.816644993498031</v>
      </c>
      <c r="V89">
        <v>55.875593364675282</v>
      </c>
      <c r="W89">
        <v>0.71937581274382312</v>
      </c>
      <c r="X89">
        <v>99</v>
      </c>
      <c r="Y89">
        <v>7690</v>
      </c>
      <c r="Z89">
        <v>7103</v>
      </c>
      <c r="AA89">
        <v>587</v>
      </c>
      <c r="AB89">
        <v>999</v>
      </c>
    </row>
    <row r="90" spans="1:28" x14ac:dyDescent="0.3">
      <c r="A90">
        <v>5</v>
      </c>
      <c r="B90">
        <v>2022</v>
      </c>
      <c r="C90">
        <v>99</v>
      </c>
      <c r="D90">
        <v>2</v>
      </c>
      <c r="E90">
        <v>44573</v>
      </c>
      <c r="F90">
        <v>170</v>
      </c>
      <c r="G90">
        <v>99</v>
      </c>
      <c r="H90">
        <v>6733</v>
      </c>
      <c r="I90">
        <v>84.534085841482053</v>
      </c>
      <c r="J90">
        <v>12.533895657607008</v>
      </c>
      <c r="K90">
        <v>14.806555059523756</v>
      </c>
      <c r="L90">
        <v>59.295927083333247</v>
      </c>
      <c r="M90">
        <v>12.07753826929082</v>
      </c>
      <c r="N90">
        <v>48.233676975945009</v>
      </c>
      <c r="O90">
        <v>47.78878300265584</v>
      </c>
      <c r="P90">
        <v>131.87769447047799</v>
      </c>
      <c r="Q90">
        <v>133.47656982193064</v>
      </c>
      <c r="R90">
        <v>86.192786365437982</v>
      </c>
      <c r="S90">
        <v>85.429921773142098</v>
      </c>
      <c r="T90">
        <v>2.2726594019167514</v>
      </c>
      <c r="U90">
        <v>60.754789841081241</v>
      </c>
      <c r="V90">
        <v>57.51514522143848</v>
      </c>
      <c r="W90">
        <v>0.69181642655577003</v>
      </c>
      <c r="X90">
        <v>99</v>
      </c>
      <c r="Y90">
        <v>6733</v>
      </c>
      <c r="Z90">
        <v>6402</v>
      </c>
      <c r="AA90">
        <v>331</v>
      </c>
      <c r="AB90">
        <v>999</v>
      </c>
    </row>
    <row r="91" spans="1:28" x14ac:dyDescent="0.3">
      <c r="A91">
        <v>5</v>
      </c>
      <c r="B91">
        <v>2022</v>
      </c>
      <c r="C91">
        <v>99</v>
      </c>
      <c r="D91">
        <v>2</v>
      </c>
      <c r="E91">
        <v>44574</v>
      </c>
      <c r="F91">
        <v>170</v>
      </c>
      <c r="G91">
        <v>99</v>
      </c>
      <c r="H91">
        <v>6158</v>
      </c>
      <c r="I91">
        <v>86.264680084945439</v>
      </c>
      <c r="J91">
        <v>12.831375955524672</v>
      </c>
      <c r="K91">
        <v>15.125775540035765</v>
      </c>
      <c r="L91">
        <v>59.11362839044952</v>
      </c>
      <c r="M91">
        <v>12.212195969423179</v>
      </c>
      <c r="N91">
        <v>48.129105125977411</v>
      </c>
      <c r="O91">
        <v>47.463423110338866</v>
      </c>
      <c r="P91">
        <v>131.46299513551071</v>
      </c>
      <c r="Q91">
        <v>131.15027797081305</v>
      </c>
      <c r="R91">
        <v>86.722988769195553</v>
      </c>
      <c r="S91">
        <v>85.556923639020624</v>
      </c>
      <c r="T91">
        <v>2.2943995845110927</v>
      </c>
      <c r="U91">
        <v>60.471094511204946</v>
      </c>
      <c r="V91">
        <v>56.241353506945856</v>
      </c>
      <c r="W91">
        <v>0.65865540759986996</v>
      </c>
      <c r="X91">
        <v>99</v>
      </c>
      <c r="Y91">
        <v>6158</v>
      </c>
      <c r="Z91">
        <v>5756</v>
      </c>
      <c r="AA91">
        <v>402</v>
      </c>
      <c r="AB91">
        <v>999</v>
      </c>
    </row>
    <row r="92" spans="1:28" x14ac:dyDescent="0.3">
      <c r="A92">
        <v>5</v>
      </c>
      <c r="B92">
        <v>2022</v>
      </c>
      <c r="C92">
        <v>99</v>
      </c>
      <c r="D92">
        <v>2</v>
      </c>
      <c r="E92">
        <v>44575</v>
      </c>
      <c r="F92">
        <v>170</v>
      </c>
      <c r="G92">
        <v>99</v>
      </c>
      <c r="H92">
        <v>4919</v>
      </c>
      <c r="I92">
        <v>88.035840609791435</v>
      </c>
      <c r="J92">
        <v>12.662045910407816</v>
      </c>
      <c r="K92">
        <v>15.199255643685149</v>
      </c>
      <c r="L92">
        <v>60.414415293878363</v>
      </c>
      <c r="M92">
        <v>12.1316246935592</v>
      </c>
      <c r="N92">
        <v>47.683307332293296</v>
      </c>
      <c r="O92">
        <v>47.409627813683983</v>
      </c>
      <c r="P92">
        <v>128.62135056830849</v>
      </c>
      <c r="Q92">
        <v>129.33853354134169</v>
      </c>
      <c r="R92">
        <v>87.159433126660602</v>
      </c>
      <c r="S92">
        <v>86.397279236276987</v>
      </c>
      <c r="T92">
        <v>2.5372097332773298</v>
      </c>
      <c r="U92">
        <v>60.535271396625319</v>
      </c>
      <c r="V92">
        <v>55.043828193617486</v>
      </c>
      <c r="W92">
        <v>0.61658873754828225</v>
      </c>
      <c r="X92">
        <v>99</v>
      </c>
      <c r="Y92">
        <v>4919</v>
      </c>
      <c r="Z92">
        <v>4487</v>
      </c>
      <c r="AA92">
        <v>432</v>
      </c>
      <c r="AB92">
        <v>999</v>
      </c>
    </row>
    <row r="93" spans="1:28" x14ac:dyDescent="0.3">
      <c r="A93">
        <v>5</v>
      </c>
      <c r="B93">
        <v>2022</v>
      </c>
      <c r="C93">
        <v>99</v>
      </c>
      <c r="D93">
        <v>2</v>
      </c>
      <c r="E93">
        <v>44576</v>
      </c>
      <c r="G93">
        <v>99</v>
      </c>
      <c r="X93">
        <v>99</v>
      </c>
      <c r="AB93">
        <v>999</v>
      </c>
    </row>
    <row r="94" spans="1:28" x14ac:dyDescent="0.3">
      <c r="A94">
        <v>5</v>
      </c>
      <c r="B94">
        <v>2022</v>
      </c>
      <c r="C94">
        <v>99</v>
      </c>
      <c r="D94">
        <v>3</v>
      </c>
      <c r="E94">
        <v>44578</v>
      </c>
      <c r="F94">
        <v>170</v>
      </c>
      <c r="G94">
        <v>99</v>
      </c>
      <c r="H94">
        <v>6758</v>
      </c>
      <c r="I94">
        <v>84.754883093987559</v>
      </c>
      <c r="J94">
        <v>12.689551757497608</v>
      </c>
      <c r="K94">
        <v>14.769136807817596</v>
      </c>
      <c r="L94">
        <v>59.456160793603885</v>
      </c>
      <c r="M94">
        <v>12.023121573685856</v>
      </c>
      <c r="N94">
        <v>48.704933892292814</v>
      </c>
      <c r="O94">
        <v>48.021609417835826</v>
      </c>
      <c r="P94">
        <v>133.4837149306675</v>
      </c>
      <c r="Q94">
        <v>135.06046436633349</v>
      </c>
      <c r="R94">
        <v>87.018095630667744</v>
      </c>
      <c r="S94">
        <v>85.729673290670405</v>
      </c>
      <c r="T94">
        <v>2.0795850503199929</v>
      </c>
      <c r="U94">
        <v>60.735868600177582</v>
      </c>
      <c r="V94">
        <v>55.45736828480684</v>
      </c>
      <c r="W94">
        <v>0.60668836934004144</v>
      </c>
      <c r="X94">
        <v>99</v>
      </c>
      <c r="Y94">
        <v>6758</v>
      </c>
      <c r="Z94">
        <v>6202</v>
      </c>
      <c r="AA94">
        <v>556</v>
      </c>
      <c r="AB94">
        <v>999</v>
      </c>
    </row>
    <row r="95" spans="1:28" x14ac:dyDescent="0.3">
      <c r="A95">
        <v>5</v>
      </c>
      <c r="B95">
        <v>2022</v>
      </c>
      <c r="C95">
        <v>99</v>
      </c>
      <c r="D95">
        <v>3</v>
      </c>
      <c r="E95">
        <v>44579</v>
      </c>
      <c r="F95">
        <v>170</v>
      </c>
      <c r="G95">
        <v>99</v>
      </c>
      <c r="H95">
        <v>6976</v>
      </c>
      <c r="I95">
        <v>84.802121551006692</v>
      </c>
      <c r="J95">
        <v>12.403216650898758</v>
      </c>
      <c r="K95">
        <v>14.636047612218556</v>
      </c>
      <c r="L95">
        <v>59.700786001147698</v>
      </c>
      <c r="M95">
        <v>11.913213497319436</v>
      </c>
      <c r="N95">
        <v>48.342794071270895</v>
      </c>
      <c r="O95">
        <v>47.885980129317119</v>
      </c>
      <c r="P95">
        <v>131.33301797540204</v>
      </c>
      <c r="Q95">
        <v>132.3391674550615</v>
      </c>
      <c r="R95">
        <v>86.991681663667109</v>
      </c>
      <c r="S95">
        <v>85.571103896104148</v>
      </c>
      <c r="T95">
        <v>2.2328309613197894</v>
      </c>
      <c r="U95">
        <v>60.883027522935784</v>
      </c>
      <c r="V95">
        <v>55.08726433402272</v>
      </c>
      <c r="W95">
        <v>0.62915711009174291</v>
      </c>
      <c r="X95">
        <v>99</v>
      </c>
      <c r="Y95">
        <v>6976</v>
      </c>
      <c r="Z95">
        <v>6342</v>
      </c>
      <c r="AA95">
        <v>634</v>
      </c>
      <c r="AB95">
        <v>999</v>
      </c>
    </row>
    <row r="96" spans="1:28" x14ac:dyDescent="0.3">
      <c r="A96">
        <v>5</v>
      </c>
      <c r="B96">
        <v>2022</v>
      </c>
      <c r="C96">
        <v>99</v>
      </c>
      <c r="D96">
        <v>3</v>
      </c>
      <c r="E96">
        <v>44580</v>
      </c>
      <c r="F96">
        <v>170</v>
      </c>
      <c r="G96">
        <v>99</v>
      </c>
      <c r="H96">
        <v>6878</v>
      </c>
      <c r="I96">
        <v>84.882771148800074</v>
      </c>
      <c r="J96">
        <v>12.412293436293378</v>
      </c>
      <c r="K96">
        <v>14.906220541169589</v>
      </c>
      <c r="L96">
        <v>59.390184754145807</v>
      </c>
      <c r="M96">
        <v>12.162193050193039</v>
      </c>
      <c r="N96">
        <v>48.506565734589842</v>
      </c>
      <c r="O96">
        <v>47.880253399258351</v>
      </c>
      <c r="P96">
        <v>126.71613899613898</v>
      </c>
      <c r="Q96">
        <v>127.86795366795369</v>
      </c>
      <c r="R96">
        <v>87.476815757078384</v>
      </c>
      <c r="S96">
        <v>85.696653796653891</v>
      </c>
      <c r="T96">
        <v>2.4939271048762102</v>
      </c>
      <c r="U96">
        <v>60.703111369584178</v>
      </c>
      <c r="V96">
        <v>56.944758018883839</v>
      </c>
      <c r="W96">
        <v>0.64786275079965105</v>
      </c>
      <c r="X96">
        <v>99</v>
      </c>
      <c r="Y96">
        <v>6878</v>
      </c>
      <c r="Z96">
        <v>6475</v>
      </c>
      <c r="AA96">
        <v>403</v>
      </c>
      <c r="AB96">
        <v>999</v>
      </c>
    </row>
    <row r="97" spans="1:28" x14ac:dyDescent="0.3">
      <c r="A97">
        <v>5</v>
      </c>
      <c r="B97">
        <v>2022</v>
      </c>
      <c r="C97">
        <v>99</v>
      </c>
      <c r="D97">
        <v>3</v>
      </c>
      <c r="E97">
        <v>44581</v>
      </c>
      <c r="F97">
        <v>170</v>
      </c>
      <c r="G97">
        <v>99</v>
      </c>
      <c r="H97">
        <v>5796</v>
      </c>
      <c r="I97">
        <v>85.840683224074951</v>
      </c>
      <c r="J97">
        <v>12.412419384558618</v>
      </c>
      <c r="K97">
        <v>14.804578874697961</v>
      </c>
      <c r="L97">
        <v>59.919627136198642</v>
      </c>
      <c r="M97">
        <v>12.172028745163043</v>
      </c>
      <c r="N97">
        <v>47.349732817394496</v>
      </c>
      <c r="O97">
        <v>46.555023041474684</v>
      </c>
      <c r="P97">
        <v>134.23585774829556</v>
      </c>
      <c r="Q97">
        <v>135.54026165468949</v>
      </c>
      <c r="R97">
        <v>87.622959055513562</v>
      </c>
      <c r="S97">
        <v>85.897158427403511</v>
      </c>
      <c r="T97">
        <v>2.3921594901393401</v>
      </c>
      <c r="U97">
        <v>60.816770186335397</v>
      </c>
      <c r="V97">
        <v>56.734492822319773</v>
      </c>
      <c r="W97">
        <v>0.53364389233954468</v>
      </c>
      <c r="X97">
        <v>99</v>
      </c>
      <c r="Y97">
        <v>5796</v>
      </c>
      <c r="Z97">
        <v>5427</v>
      </c>
      <c r="AA97">
        <v>369</v>
      </c>
      <c r="AB97">
        <v>999</v>
      </c>
    </row>
    <row r="98" spans="1:28" x14ac:dyDescent="0.3">
      <c r="A98">
        <v>5</v>
      </c>
      <c r="B98">
        <v>2022</v>
      </c>
      <c r="C98">
        <v>99</v>
      </c>
      <c r="D98">
        <v>3</v>
      </c>
      <c r="E98">
        <v>44582</v>
      </c>
      <c r="F98">
        <v>170</v>
      </c>
      <c r="G98">
        <v>99</v>
      </c>
      <c r="H98">
        <v>3967</v>
      </c>
      <c r="I98">
        <v>84.815754973224358</v>
      </c>
      <c r="J98">
        <v>12.102030999465549</v>
      </c>
      <c r="K98">
        <v>14.470100831862847</v>
      </c>
      <c r="L98">
        <v>60.155037821482352</v>
      </c>
      <c r="M98">
        <v>11.97765900587922</v>
      </c>
      <c r="N98">
        <v>47.982892274792846</v>
      </c>
      <c r="O98">
        <v>47.667112299465238</v>
      </c>
      <c r="P98">
        <v>132.37092463923037</v>
      </c>
      <c r="Q98">
        <v>134.67530732228758</v>
      </c>
      <c r="R98">
        <v>87.618086225026474</v>
      </c>
      <c r="S98">
        <v>85.55314350155038</v>
      </c>
      <c r="T98">
        <v>2.36806983239729</v>
      </c>
      <c r="U98">
        <v>61.094277791782226</v>
      </c>
      <c r="V98">
        <v>57.426631991191847</v>
      </c>
      <c r="W98">
        <v>0.6909503403075371</v>
      </c>
      <c r="X98">
        <v>99</v>
      </c>
      <c r="Y98">
        <v>3967</v>
      </c>
      <c r="Z98">
        <v>3742</v>
      </c>
      <c r="AA98">
        <v>225</v>
      </c>
      <c r="AB98">
        <v>999</v>
      </c>
    </row>
    <row r="99" spans="1:28" x14ac:dyDescent="0.3">
      <c r="A99">
        <v>5</v>
      </c>
      <c r="B99">
        <v>2022</v>
      </c>
      <c r="C99">
        <v>99</v>
      </c>
      <c r="D99">
        <v>3</v>
      </c>
      <c r="E99">
        <v>44583</v>
      </c>
      <c r="F99" s="4"/>
      <c r="G99">
        <v>99</v>
      </c>
      <c r="X99">
        <v>99</v>
      </c>
      <c r="AB99">
        <v>999</v>
      </c>
    </row>
    <row r="100" spans="1:28" x14ac:dyDescent="0.3">
      <c r="A100">
        <v>5</v>
      </c>
      <c r="B100">
        <v>2022</v>
      </c>
      <c r="C100">
        <v>99</v>
      </c>
      <c r="D100">
        <v>4</v>
      </c>
      <c r="E100">
        <v>44585</v>
      </c>
      <c r="F100" s="4">
        <v>170</v>
      </c>
      <c r="G100">
        <v>99</v>
      </c>
      <c r="H100">
        <v>6450</v>
      </c>
      <c r="I100">
        <v>84.390914723880499</v>
      </c>
      <c r="J100">
        <v>12.502299037991197</v>
      </c>
      <c r="K100">
        <v>14.856747286821699</v>
      </c>
      <c r="L100">
        <v>59.404815503876115</v>
      </c>
      <c r="M100">
        <v>12.223316484591599</v>
      </c>
      <c r="N100">
        <v>49.046306864503507</v>
      </c>
      <c r="O100">
        <v>48.561878362954509</v>
      </c>
      <c r="P100">
        <v>136.25615522582743</v>
      </c>
      <c r="Q100">
        <v>138.13957280286971</v>
      </c>
      <c r="R100">
        <v>87.489747463846115</v>
      </c>
      <c r="S100">
        <v>85.705352591333622</v>
      </c>
      <c r="T100">
        <v>2.3544482488305043</v>
      </c>
      <c r="U100">
        <v>60.728217054263574</v>
      </c>
      <c r="V100">
        <v>57.466600631240638</v>
      </c>
      <c r="W100">
        <v>0.57178294573643396</v>
      </c>
      <c r="X100">
        <v>99</v>
      </c>
      <c r="Y100">
        <v>6450</v>
      </c>
      <c r="Z100">
        <v>6133</v>
      </c>
      <c r="AA100">
        <v>317</v>
      </c>
      <c r="AB100">
        <v>999</v>
      </c>
    </row>
    <row r="101" spans="1:28" x14ac:dyDescent="0.3">
      <c r="A101">
        <v>5</v>
      </c>
      <c r="B101">
        <v>2022</v>
      </c>
      <c r="C101">
        <v>99</v>
      </c>
      <c r="D101">
        <v>4</v>
      </c>
      <c r="E101">
        <v>44586</v>
      </c>
      <c r="F101" s="4">
        <v>170</v>
      </c>
      <c r="G101">
        <v>99</v>
      </c>
      <c r="H101">
        <v>7091</v>
      </c>
      <c r="I101">
        <v>84.539261027839004</v>
      </c>
      <c r="J101">
        <v>12.48978658536589</v>
      </c>
      <c r="K101">
        <v>14.739737658674201</v>
      </c>
      <c r="L101">
        <v>58.716607419946477</v>
      </c>
      <c r="M101">
        <v>12.030914634146288</v>
      </c>
      <c r="N101">
        <v>48.712042682926842</v>
      </c>
      <c r="O101">
        <v>48.195609086751034</v>
      </c>
      <c r="P101">
        <v>134.74618902439022</v>
      </c>
      <c r="Q101">
        <v>137.13033536585368</v>
      </c>
      <c r="R101">
        <v>86.652530612244746</v>
      </c>
      <c r="S101">
        <v>84.551057115809186</v>
      </c>
      <c r="T101">
        <v>2.2499510733083206</v>
      </c>
      <c r="U101">
        <v>60.724580454096753</v>
      </c>
      <c r="V101">
        <v>55.896611862891447</v>
      </c>
      <c r="W101">
        <v>0.62177407981948951</v>
      </c>
      <c r="X101">
        <v>99</v>
      </c>
      <c r="Y101">
        <v>7091</v>
      </c>
      <c r="Z101">
        <v>6560</v>
      </c>
      <c r="AA101">
        <v>531</v>
      </c>
      <c r="AB101">
        <v>999</v>
      </c>
    </row>
    <row r="102" spans="1:28" x14ac:dyDescent="0.3">
      <c r="A102">
        <v>5</v>
      </c>
      <c r="B102">
        <v>2022</v>
      </c>
      <c r="C102">
        <v>99</v>
      </c>
      <c r="D102">
        <v>4</v>
      </c>
      <c r="E102">
        <v>44587</v>
      </c>
      <c r="F102" s="4">
        <v>170</v>
      </c>
      <c r="G102">
        <v>99</v>
      </c>
      <c r="H102">
        <v>7044</v>
      </c>
      <c r="I102">
        <v>85.178109022370805</v>
      </c>
      <c r="J102">
        <v>12.563652995883499</v>
      </c>
      <c r="K102">
        <v>14.88758165293944</v>
      </c>
      <c r="L102">
        <v>59.216590457256473</v>
      </c>
      <c r="M102">
        <v>12.030522945570947</v>
      </c>
      <c r="N102">
        <v>48.430248513492927</v>
      </c>
      <c r="O102">
        <v>47.790115924344121</v>
      </c>
      <c r="P102">
        <v>133.31757889922244</v>
      </c>
      <c r="Q102">
        <v>134.81613050769931</v>
      </c>
      <c r="R102">
        <v>87.065088513791579</v>
      </c>
      <c r="S102">
        <v>85.438547750591809</v>
      </c>
      <c r="T102">
        <v>2.3239286570559381</v>
      </c>
      <c r="U102">
        <v>60.668654173764914</v>
      </c>
      <c r="V102">
        <v>56.220023147563296</v>
      </c>
      <c r="W102">
        <v>0.7120954003407155</v>
      </c>
      <c r="X102">
        <v>99</v>
      </c>
      <c r="Y102">
        <v>7044</v>
      </c>
      <c r="Z102">
        <v>6559</v>
      </c>
      <c r="AA102">
        <v>485</v>
      </c>
      <c r="AB102">
        <v>999</v>
      </c>
    </row>
    <row r="103" spans="1:28" x14ac:dyDescent="0.3">
      <c r="A103">
        <v>5</v>
      </c>
      <c r="B103">
        <v>2022</v>
      </c>
      <c r="C103">
        <v>99</v>
      </c>
      <c r="D103">
        <v>4</v>
      </c>
      <c r="E103">
        <v>44588</v>
      </c>
      <c r="F103" s="4">
        <v>170</v>
      </c>
      <c r="G103">
        <v>99</v>
      </c>
      <c r="H103">
        <v>5052</v>
      </c>
      <c r="I103">
        <v>84.441666659196301</v>
      </c>
      <c r="J103">
        <v>12.434236186348819</v>
      </c>
      <c r="K103">
        <v>14.597629702970291</v>
      </c>
      <c r="L103">
        <v>58.466763715587263</v>
      </c>
      <c r="M103">
        <v>12.040736728060647</v>
      </c>
      <c r="N103">
        <v>47.793499458288188</v>
      </c>
      <c r="O103">
        <v>47.042470205850485</v>
      </c>
      <c r="P103">
        <v>133.60260021668478</v>
      </c>
      <c r="Q103">
        <v>135.47692307692304</v>
      </c>
      <c r="R103">
        <v>86.511259819610217</v>
      </c>
      <c r="S103">
        <v>84.740875750166651</v>
      </c>
      <c r="T103">
        <v>2.1633935166214706</v>
      </c>
      <c r="U103">
        <v>60.823634204275521</v>
      </c>
      <c r="V103">
        <v>55.261735946147958</v>
      </c>
      <c r="W103">
        <v>0.5934283452098178</v>
      </c>
      <c r="X103">
        <v>99</v>
      </c>
      <c r="Y103">
        <v>5052</v>
      </c>
      <c r="Z103">
        <v>4615</v>
      </c>
      <c r="AA103">
        <v>437</v>
      </c>
      <c r="AB103">
        <v>999</v>
      </c>
    </row>
    <row r="104" spans="1:28" x14ac:dyDescent="0.3">
      <c r="A104">
        <v>5</v>
      </c>
      <c r="B104">
        <v>2022</v>
      </c>
      <c r="C104">
        <v>99</v>
      </c>
      <c r="D104">
        <v>4</v>
      </c>
      <c r="E104">
        <v>44589</v>
      </c>
      <c r="F104" s="4">
        <v>170</v>
      </c>
      <c r="G104">
        <v>99</v>
      </c>
      <c r="H104">
        <v>2874</v>
      </c>
      <c r="I104">
        <v>85.710090462914451</v>
      </c>
      <c r="J104">
        <v>12.829562703288772</v>
      </c>
      <c r="K104">
        <v>15.108315935977757</v>
      </c>
      <c r="L104">
        <v>58.643117606123987</v>
      </c>
      <c r="M104">
        <v>12.11282977954464</v>
      </c>
      <c r="N104">
        <v>47.513552584026009</v>
      </c>
      <c r="O104">
        <v>46.861582941814241</v>
      </c>
      <c r="P104">
        <v>139.36790748102638</v>
      </c>
      <c r="Q104">
        <v>141.64691001084211</v>
      </c>
      <c r="R104">
        <v>86.451303935514531</v>
      </c>
      <c r="S104">
        <v>84.897342444950596</v>
      </c>
      <c r="T104">
        <v>2.2787532326889806</v>
      </c>
      <c r="U104">
        <v>60.42867084203202</v>
      </c>
      <c r="V104">
        <v>57.915965811596493</v>
      </c>
      <c r="W104">
        <v>0.78322894919972175</v>
      </c>
      <c r="X104">
        <v>99</v>
      </c>
      <c r="Y104">
        <v>2874</v>
      </c>
      <c r="Z104">
        <v>2767</v>
      </c>
      <c r="AA104">
        <v>107</v>
      </c>
      <c r="AB104">
        <v>999</v>
      </c>
    </row>
    <row r="105" spans="1:28" x14ac:dyDescent="0.3">
      <c r="A105">
        <v>5</v>
      </c>
      <c r="B105">
        <v>2022</v>
      </c>
      <c r="C105">
        <v>99</v>
      </c>
      <c r="D105">
        <v>4</v>
      </c>
      <c r="E105">
        <v>44590</v>
      </c>
      <c r="F105" s="4"/>
      <c r="G105">
        <v>99</v>
      </c>
      <c r="X105">
        <v>99</v>
      </c>
      <c r="AB105">
        <v>999</v>
      </c>
    </row>
    <row r="106" spans="1:28" x14ac:dyDescent="0.3">
      <c r="A106">
        <v>5</v>
      </c>
      <c r="B106">
        <v>2022</v>
      </c>
      <c r="C106">
        <v>99</v>
      </c>
      <c r="D106">
        <v>5</v>
      </c>
      <c r="E106">
        <v>44592</v>
      </c>
      <c r="F106" s="4">
        <v>170</v>
      </c>
      <c r="G106">
        <v>99</v>
      </c>
      <c r="H106">
        <v>6771</v>
      </c>
      <c r="I106">
        <v>84.597179136049803</v>
      </c>
      <c r="J106">
        <v>12.614607876135977</v>
      </c>
      <c r="K106">
        <v>14.683495346432251</v>
      </c>
      <c r="L106">
        <v>59.79457446808491</v>
      </c>
      <c r="M106">
        <v>11.828845506563438</v>
      </c>
      <c r="N106">
        <v>47.889562289562313</v>
      </c>
      <c r="O106">
        <v>47.237205387205393</v>
      </c>
      <c r="P106">
        <v>133.07404914170317</v>
      </c>
      <c r="Q106">
        <v>133.96146078761359</v>
      </c>
      <c r="R106">
        <v>87.23498567966513</v>
      </c>
      <c r="S106">
        <v>85.677436440677894</v>
      </c>
      <c r="T106">
        <v>2.0688874702962661</v>
      </c>
      <c r="U106">
        <v>60.864717176192578</v>
      </c>
      <c r="V106">
        <v>53.118443335854607</v>
      </c>
      <c r="W106">
        <v>0.65263624280017707</v>
      </c>
      <c r="X106">
        <v>99</v>
      </c>
      <c r="Y106">
        <v>6771</v>
      </c>
      <c r="Z106">
        <v>5942</v>
      </c>
      <c r="AA106">
        <v>829</v>
      </c>
      <c r="AB106">
        <v>999</v>
      </c>
    </row>
    <row r="107" spans="1:28" x14ac:dyDescent="0.3">
      <c r="A107">
        <v>5</v>
      </c>
      <c r="B107">
        <v>2022</v>
      </c>
      <c r="C107">
        <v>99</v>
      </c>
      <c r="D107">
        <v>5</v>
      </c>
      <c r="E107">
        <v>44593</v>
      </c>
      <c r="F107" s="4">
        <v>170</v>
      </c>
      <c r="G107">
        <v>99</v>
      </c>
      <c r="H107">
        <v>6617</v>
      </c>
      <c r="I107">
        <v>85.69987909124751</v>
      </c>
      <c r="J107">
        <v>12.931550272412087</v>
      </c>
      <c r="K107">
        <v>14.965215419501158</v>
      </c>
      <c r="L107">
        <v>60.397328798185839</v>
      </c>
      <c r="M107">
        <v>11.841967970942678</v>
      </c>
      <c r="N107">
        <v>46.946829590488782</v>
      </c>
      <c r="O107">
        <v>46.245005778438177</v>
      </c>
      <c r="P107">
        <v>132.6126795443289</v>
      </c>
      <c r="Q107">
        <v>134.09295030543171</v>
      </c>
      <c r="R107">
        <v>87.460662857142822</v>
      </c>
      <c r="S107">
        <v>86.224654176151319</v>
      </c>
      <c r="T107">
        <v>2.0336651470890734</v>
      </c>
      <c r="U107">
        <v>60.567024331267923</v>
      </c>
      <c r="V107">
        <v>55.252764983361438</v>
      </c>
      <c r="W107">
        <v>0.67069669034305557</v>
      </c>
      <c r="X107">
        <v>99</v>
      </c>
      <c r="Y107">
        <v>6617</v>
      </c>
      <c r="Z107">
        <v>6057</v>
      </c>
      <c r="AA107">
        <v>560</v>
      </c>
      <c r="AB107">
        <v>999</v>
      </c>
    </row>
    <row r="108" spans="1:28" x14ac:dyDescent="0.3">
      <c r="A108">
        <v>5</v>
      </c>
      <c r="B108">
        <v>2022</v>
      </c>
      <c r="C108">
        <v>99</v>
      </c>
      <c r="D108">
        <v>5</v>
      </c>
      <c r="E108">
        <v>44594</v>
      </c>
      <c r="F108" s="4">
        <v>170</v>
      </c>
      <c r="G108">
        <v>99</v>
      </c>
      <c r="H108">
        <v>6065</v>
      </c>
      <c r="I108">
        <v>84.461912605127438</v>
      </c>
      <c r="J108">
        <v>12.485517989513639</v>
      </c>
      <c r="K108">
        <v>14.453021297672121</v>
      </c>
      <c r="L108">
        <v>59.928763210039762</v>
      </c>
      <c r="M108">
        <v>11.706671487976809</v>
      </c>
      <c r="N108">
        <v>47.530826252033989</v>
      </c>
      <c r="O108">
        <v>46.999819135467526</v>
      </c>
      <c r="P108">
        <v>130.9039783001808</v>
      </c>
      <c r="Q108">
        <v>130.89893328512022</v>
      </c>
      <c r="R108">
        <v>87.514569696969701</v>
      </c>
      <c r="S108">
        <v>85.392159819072702</v>
      </c>
      <c r="T108">
        <v>1.9675033081584776</v>
      </c>
      <c r="U108">
        <v>60.931409727947248</v>
      </c>
      <c r="V108">
        <v>55.390569869648189</v>
      </c>
      <c r="W108">
        <v>0.70519373454245649</v>
      </c>
      <c r="X108">
        <v>99</v>
      </c>
      <c r="Y108">
        <v>6065</v>
      </c>
      <c r="Z108">
        <v>5531</v>
      </c>
      <c r="AA108">
        <v>534</v>
      </c>
      <c r="AB108">
        <v>999</v>
      </c>
    </row>
    <row r="109" spans="1:28" x14ac:dyDescent="0.3">
      <c r="A109">
        <v>5</v>
      </c>
      <c r="B109">
        <v>2022</v>
      </c>
      <c r="C109">
        <v>99</v>
      </c>
      <c r="D109">
        <v>5</v>
      </c>
      <c r="E109">
        <v>44595</v>
      </c>
      <c r="F109" s="4">
        <v>170</v>
      </c>
      <c r="G109">
        <v>99</v>
      </c>
      <c r="H109">
        <v>6214</v>
      </c>
      <c r="I109">
        <v>84.597972313602682</v>
      </c>
      <c r="J109">
        <v>12.419704604691578</v>
      </c>
      <c r="K109">
        <v>14.744939603800901</v>
      </c>
      <c r="L109">
        <v>59.581367590205872</v>
      </c>
      <c r="M109">
        <v>11.87360556038227</v>
      </c>
      <c r="N109">
        <v>47.478887923544754</v>
      </c>
      <c r="O109">
        <v>47.018421967327072</v>
      </c>
      <c r="P109">
        <v>133.4128583840139</v>
      </c>
      <c r="Q109">
        <v>134.05403996524765</v>
      </c>
      <c r="R109">
        <v>87.325858015985006</v>
      </c>
      <c r="S109">
        <v>85.390719593982084</v>
      </c>
      <c r="T109">
        <v>2.3252349991093277</v>
      </c>
      <c r="U109">
        <v>60.800933376247194</v>
      </c>
      <c r="V109">
        <v>56.096106980300974</v>
      </c>
      <c r="W109">
        <v>0.59462504023173457</v>
      </c>
      <c r="X109">
        <v>99</v>
      </c>
      <c r="Y109">
        <v>6214</v>
      </c>
      <c r="Z109">
        <v>5755</v>
      </c>
      <c r="AA109">
        <v>459</v>
      </c>
      <c r="AB109">
        <v>999</v>
      </c>
    </row>
    <row r="110" spans="1:28" x14ac:dyDescent="0.3">
      <c r="A110">
        <v>5</v>
      </c>
      <c r="B110">
        <v>2022</v>
      </c>
      <c r="C110">
        <v>99</v>
      </c>
      <c r="D110">
        <v>5</v>
      </c>
      <c r="E110">
        <v>44596</v>
      </c>
      <c r="F110" s="4">
        <v>170</v>
      </c>
      <c r="G110">
        <v>99</v>
      </c>
      <c r="H110">
        <v>2283</v>
      </c>
      <c r="I110">
        <v>84.716250542011011</v>
      </c>
      <c r="J110">
        <v>12.320372960372969</v>
      </c>
      <c r="K110">
        <v>14.648519491896602</v>
      </c>
      <c r="L110">
        <v>59.227630310994279</v>
      </c>
      <c r="M110">
        <v>11.675897435897429</v>
      </c>
      <c r="N110">
        <v>46.29696969696969</v>
      </c>
      <c r="O110">
        <v>45.25268065268066</v>
      </c>
      <c r="P110">
        <v>139.57249417249415</v>
      </c>
      <c r="Q110">
        <v>137.6004662004662</v>
      </c>
      <c r="R110">
        <v>87.24905897114175</v>
      </c>
      <c r="S110">
        <v>84.902323330106682</v>
      </c>
      <c r="T110">
        <v>2.3281465315236338</v>
      </c>
      <c r="U110">
        <v>60.855891371003047</v>
      </c>
      <c r="V110">
        <v>57.003039609596648</v>
      </c>
      <c r="W110">
        <v>0.88961892247043373</v>
      </c>
      <c r="X110">
        <v>99</v>
      </c>
      <c r="Y110">
        <v>2283</v>
      </c>
      <c r="Z110">
        <v>2145</v>
      </c>
      <c r="AA110">
        <v>138</v>
      </c>
      <c r="AB110">
        <v>999</v>
      </c>
    </row>
    <row r="111" spans="1:28" x14ac:dyDescent="0.3">
      <c r="A111">
        <v>5</v>
      </c>
      <c r="B111">
        <v>2022</v>
      </c>
      <c r="C111">
        <v>99</v>
      </c>
      <c r="D111">
        <v>5</v>
      </c>
      <c r="E111">
        <v>44597</v>
      </c>
      <c r="F111" s="4"/>
      <c r="G111">
        <v>99</v>
      </c>
      <c r="X111">
        <v>99</v>
      </c>
      <c r="AB111">
        <v>999</v>
      </c>
    </row>
    <row r="112" spans="1:28" x14ac:dyDescent="0.3">
      <c r="A112">
        <v>5</v>
      </c>
      <c r="B112">
        <v>2022</v>
      </c>
      <c r="C112">
        <v>99</v>
      </c>
      <c r="D112">
        <v>6</v>
      </c>
      <c r="E112">
        <v>44599</v>
      </c>
      <c r="F112" s="4">
        <v>170</v>
      </c>
      <c r="G112">
        <v>99</v>
      </c>
      <c r="H112">
        <v>6895</v>
      </c>
      <c r="I112">
        <v>84.687266125156754</v>
      </c>
      <c r="J112">
        <v>12.492489478795701</v>
      </c>
      <c r="K112">
        <v>14.41706676342528</v>
      </c>
      <c r="L112">
        <v>58.556535558780901</v>
      </c>
      <c r="M112">
        <v>11.746487536419544</v>
      </c>
      <c r="N112">
        <v>47.702978310132735</v>
      </c>
      <c r="O112">
        <v>47.512060870972959</v>
      </c>
      <c r="P112">
        <v>138.0030754289414</v>
      </c>
      <c r="Q112">
        <v>140.84736160569761</v>
      </c>
      <c r="R112">
        <v>85.776187636652566</v>
      </c>
      <c r="S112">
        <v>84.114056761268614</v>
      </c>
      <c r="T112">
        <v>1.9245772846295837</v>
      </c>
      <c r="U112">
        <v>60.930819434372722</v>
      </c>
      <c r="V112">
        <v>54.247401880151642</v>
      </c>
      <c r="W112">
        <v>0.59303843364757081</v>
      </c>
      <c r="X112">
        <v>99</v>
      </c>
      <c r="Y112">
        <v>6895</v>
      </c>
      <c r="Z112">
        <v>6178</v>
      </c>
      <c r="AA112">
        <v>717</v>
      </c>
      <c r="AB112">
        <v>999</v>
      </c>
    </row>
    <row r="113" spans="1:28" x14ac:dyDescent="0.3">
      <c r="A113">
        <v>5</v>
      </c>
      <c r="B113">
        <v>2022</v>
      </c>
      <c r="C113">
        <v>99</v>
      </c>
      <c r="D113">
        <v>6</v>
      </c>
      <c r="E113">
        <v>44600</v>
      </c>
      <c r="F113" s="4">
        <v>170</v>
      </c>
      <c r="G113">
        <v>99</v>
      </c>
      <c r="H113">
        <v>6752</v>
      </c>
      <c r="I113">
        <v>85.032923567612784</v>
      </c>
      <c r="J113">
        <v>12.564784274529398</v>
      </c>
      <c r="K113">
        <v>14.709304773198957</v>
      </c>
      <c r="L113">
        <v>59.195081529795353</v>
      </c>
      <c r="M113">
        <v>11.875728802265503</v>
      </c>
      <c r="N113">
        <v>47.758787273030158</v>
      </c>
      <c r="O113">
        <v>47.581209395302352</v>
      </c>
      <c r="P113">
        <v>135.78527402965184</v>
      </c>
      <c r="Q113">
        <v>138.40546393469936</v>
      </c>
      <c r="R113">
        <v>86.150314601866143</v>
      </c>
      <c r="S113">
        <v>84.898199445983593</v>
      </c>
      <c r="T113">
        <v>2.1445204986695594</v>
      </c>
      <c r="U113">
        <v>60.760515402843609</v>
      </c>
      <c r="V113">
        <v>53.752342349822563</v>
      </c>
      <c r="W113">
        <v>0.63670023696682476</v>
      </c>
      <c r="X113">
        <v>99</v>
      </c>
      <c r="Y113">
        <v>6752</v>
      </c>
      <c r="Z113">
        <v>6003</v>
      </c>
      <c r="AA113">
        <v>749</v>
      </c>
      <c r="AB113">
        <v>999</v>
      </c>
    </row>
    <row r="114" spans="1:28" x14ac:dyDescent="0.3">
      <c r="A114">
        <v>5</v>
      </c>
      <c r="B114">
        <v>2022</v>
      </c>
      <c r="C114">
        <v>99</v>
      </c>
      <c r="D114">
        <v>6</v>
      </c>
      <c r="E114">
        <v>44601</v>
      </c>
      <c r="F114" s="4">
        <v>170</v>
      </c>
      <c r="G114">
        <v>99</v>
      </c>
      <c r="H114">
        <v>5550</v>
      </c>
      <c r="I114">
        <v>84.814360354677135</v>
      </c>
      <c r="J114">
        <v>12.323524904214562</v>
      </c>
      <c r="K114">
        <v>14.756334294987372</v>
      </c>
      <c r="L114">
        <v>58.383701767039149</v>
      </c>
      <c r="M114">
        <v>12.186704980842878</v>
      </c>
      <c r="N114">
        <v>48.400957854406144</v>
      </c>
      <c r="O114">
        <v>48.178352490421439</v>
      </c>
      <c r="P114">
        <v>138.32241379310341</v>
      </c>
      <c r="Q114">
        <v>141.0431034482759</v>
      </c>
      <c r="R114">
        <v>85.581570996978897</v>
      </c>
      <c r="S114">
        <v>84.571758154335981</v>
      </c>
      <c r="T114">
        <v>2.4328093907728059</v>
      </c>
      <c r="U114">
        <v>60.788108108108112</v>
      </c>
      <c r="V114">
        <v>56.910961503131396</v>
      </c>
      <c r="W114">
        <v>0.52360360360360347</v>
      </c>
      <c r="X114">
        <v>99</v>
      </c>
      <c r="Y114">
        <v>5550</v>
      </c>
      <c r="Z114">
        <v>5220</v>
      </c>
      <c r="AA114">
        <v>330</v>
      </c>
      <c r="AB114">
        <v>999</v>
      </c>
    </row>
    <row r="115" spans="1:28" x14ac:dyDescent="0.3">
      <c r="A115">
        <v>5</v>
      </c>
      <c r="B115">
        <v>2022</v>
      </c>
      <c r="C115">
        <v>99</v>
      </c>
      <c r="D115">
        <v>6</v>
      </c>
      <c r="E115">
        <v>44602</v>
      </c>
      <c r="F115" s="4">
        <v>170</v>
      </c>
      <c r="G115">
        <v>99</v>
      </c>
      <c r="H115">
        <v>4950</v>
      </c>
      <c r="I115">
        <v>85.132282820123649</v>
      </c>
      <c r="J115">
        <v>12.411356606274841</v>
      </c>
      <c r="K115">
        <v>14.746877526273227</v>
      </c>
      <c r="L115">
        <v>58.793723468768881</v>
      </c>
      <c r="M115">
        <v>11.932876712328779</v>
      </c>
      <c r="N115">
        <v>49.479106787530405</v>
      </c>
      <c r="O115">
        <v>48.835359116022097</v>
      </c>
      <c r="P115">
        <v>136.66018559434377</v>
      </c>
      <c r="Q115">
        <v>136.53999116217409</v>
      </c>
      <c r="R115">
        <v>86.116152232544124</v>
      </c>
      <c r="S115">
        <v>84.771661385242183</v>
      </c>
      <c r="T115">
        <v>2.3355209199983946</v>
      </c>
      <c r="U115">
        <v>60.711313131313133</v>
      </c>
      <c r="V115">
        <v>55.281146140869154</v>
      </c>
      <c r="W115">
        <v>0.63454545454545452</v>
      </c>
      <c r="X115">
        <v>99</v>
      </c>
      <c r="Y115">
        <v>4950</v>
      </c>
      <c r="Z115">
        <v>4526</v>
      </c>
      <c r="AA115">
        <v>424</v>
      </c>
      <c r="AB115">
        <v>999</v>
      </c>
    </row>
    <row r="116" spans="1:28" x14ac:dyDescent="0.3">
      <c r="A116">
        <v>5</v>
      </c>
      <c r="B116">
        <v>2022</v>
      </c>
      <c r="C116">
        <v>99</v>
      </c>
      <c r="D116">
        <v>6</v>
      </c>
      <c r="E116">
        <v>44603</v>
      </c>
      <c r="F116" s="4">
        <v>170</v>
      </c>
      <c r="G116">
        <v>99</v>
      </c>
      <c r="H116">
        <v>2229</v>
      </c>
      <c r="I116">
        <v>82.286810228802224</v>
      </c>
      <c r="J116">
        <v>12.107133243607008</v>
      </c>
      <c r="K116">
        <v>14.060565275908472</v>
      </c>
      <c r="L116">
        <v>57.319605204127456</v>
      </c>
      <c r="M116">
        <v>11.836608344549145</v>
      </c>
      <c r="N116">
        <v>50.135486765365634</v>
      </c>
      <c r="O116">
        <v>49.936742934051161</v>
      </c>
      <c r="P116">
        <v>132.89771197846565</v>
      </c>
      <c r="Q116">
        <v>131.8766262898161</v>
      </c>
      <c r="R116">
        <v>84.695276967929985</v>
      </c>
      <c r="S116">
        <v>82.806132723112</v>
      </c>
      <c r="T116">
        <v>1.953432032301462</v>
      </c>
      <c r="U116">
        <v>61.095109914760002</v>
      </c>
      <c r="V116">
        <v>60.809147517249521</v>
      </c>
      <c r="W116">
        <v>0.69448183041722755</v>
      </c>
      <c r="X116">
        <v>99</v>
      </c>
      <c r="Y116">
        <v>2229</v>
      </c>
      <c r="Z116">
        <v>2229</v>
      </c>
      <c r="AA116">
        <v>0</v>
      </c>
      <c r="AB116">
        <v>999</v>
      </c>
    </row>
    <row r="117" spans="1:28" x14ac:dyDescent="0.3">
      <c r="A117">
        <v>5</v>
      </c>
      <c r="B117">
        <v>2022</v>
      </c>
      <c r="C117">
        <v>99</v>
      </c>
      <c r="D117">
        <v>6</v>
      </c>
      <c r="E117">
        <v>44604</v>
      </c>
      <c r="F117" s="4"/>
      <c r="G117">
        <v>99</v>
      </c>
      <c r="X117">
        <v>99</v>
      </c>
      <c r="AB117">
        <v>999</v>
      </c>
    </row>
    <row r="118" spans="1:28" x14ac:dyDescent="0.3">
      <c r="A118">
        <v>5</v>
      </c>
      <c r="B118">
        <v>2022</v>
      </c>
      <c r="C118">
        <v>99</v>
      </c>
      <c r="D118">
        <v>7</v>
      </c>
      <c r="E118">
        <v>44606</v>
      </c>
      <c r="F118" s="4">
        <v>170</v>
      </c>
      <c r="G118">
        <v>99</v>
      </c>
      <c r="H118">
        <v>6031</v>
      </c>
      <c r="I118">
        <v>85.239694899612005</v>
      </c>
      <c r="J118">
        <v>12.568155484956051</v>
      </c>
      <c r="K118">
        <v>14.869746015936268</v>
      </c>
      <c r="L118">
        <v>60.304824037184702</v>
      </c>
      <c r="M118">
        <v>12.002205195290591</v>
      </c>
      <c r="N118">
        <v>48.75341185268276</v>
      </c>
      <c r="O118">
        <v>48.143177570093449</v>
      </c>
      <c r="P118">
        <v>141.51644859813084</v>
      </c>
      <c r="Q118">
        <v>142.84451504391703</v>
      </c>
      <c r="R118">
        <v>87.741878567721486</v>
      </c>
      <c r="S118">
        <v>86.51713725490211</v>
      </c>
      <c r="T118">
        <v>2.3015905309802194</v>
      </c>
      <c r="U118">
        <v>60.787929033327806</v>
      </c>
      <c r="V118">
        <v>53.7027234220336</v>
      </c>
      <c r="W118">
        <v>0.61847123196816411</v>
      </c>
      <c r="X118">
        <v>99</v>
      </c>
      <c r="Y118">
        <v>6031</v>
      </c>
      <c r="Z118">
        <v>5351</v>
      </c>
      <c r="AA118">
        <v>680</v>
      </c>
      <c r="AB118">
        <v>999</v>
      </c>
    </row>
    <row r="119" spans="1:28" x14ac:dyDescent="0.3">
      <c r="A119">
        <v>5</v>
      </c>
      <c r="B119">
        <v>2022</v>
      </c>
      <c r="C119">
        <v>99</v>
      </c>
      <c r="D119">
        <v>7</v>
      </c>
      <c r="E119">
        <v>44607</v>
      </c>
      <c r="F119" s="4">
        <v>170</v>
      </c>
      <c r="G119">
        <v>99</v>
      </c>
      <c r="H119">
        <v>6880</v>
      </c>
      <c r="I119">
        <v>84.598081389142266</v>
      </c>
      <c r="J119">
        <v>12.676566630384048</v>
      </c>
      <c r="K119">
        <v>14.985745856353573</v>
      </c>
      <c r="L119">
        <v>59.193396830013285</v>
      </c>
      <c r="M119">
        <v>12.262043228113837</v>
      </c>
      <c r="N119">
        <v>49.045567651632965</v>
      </c>
      <c r="O119">
        <v>48.089452395768518</v>
      </c>
      <c r="P119">
        <v>137.62618566319389</v>
      </c>
      <c r="Q119">
        <v>137.24459648577201</v>
      </c>
      <c r="R119">
        <v>87.443075559494758</v>
      </c>
      <c r="S119">
        <v>85.513510880156261</v>
      </c>
      <c r="T119">
        <v>2.3091792259695194</v>
      </c>
      <c r="U119">
        <v>60.553488372093007</v>
      </c>
      <c r="V119">
        <v>56.368781142858353</v>
      </c>
      <c r="W119">
        <v>0.63168604651162774</v>
      </c>
      <c r="X119">
        <v>99</v>
      </c>
      <c r="Y119">
        <v>6880</v>
      </c>
      <c r="Z119">
        <v>6431</v>
      </c>
      <c r="AA119">
        <v>449</v>
      </c>
      <c r="AB119">
        <v>999</v>
      </c>
    </row>
    <row r="120" spans="1:28" x14ac:dyDescent="0.3">
      <c r="A120">
        <v>5</v>
      </c>
      <c r="B120">
        <v>2022</v>
      </c>
      <c r="C120">
        <v>99</v>
      </c>
      <c r="D120">
        <v>7</v>
      </c>
      <c r="E120">
        <v>44608</v>
      </c>
      <c r="F120" s="4">
        <v>170</v>
      </c>
      <c r="G120">
        <v>99</v>
      </c>
      <c r="H120">
        <v>6104</v>
      </c>
      <c r="I120">
        <v>84.851032103517781</v>
      </c>
      <c r="J120">
        <v>12.526754617414248</v>
      </c>
      <c r="K120">
        <v>14.931499017038</v>
      </c>
      <c r="L120">
        <v>59.594247091594255</v>
      </c>
      <c r="M120">
        <v>12.10642040457344</v>
      </c>
      <c r="N120">
        <v>47.437818821459999</v>
      </c>
      <c r="O120">
        <v>46.766713581984511</v>
      </c>
      <c r="P120">
        <v>135.06402814423922</v>
      </c>
      <c r="Q120">
        <v>135.06895338610371</v>
      </c>
      <c r="R120">
        <v>87.852214566929206</v>
      </c>
      <c r="S120">
        <v>85.865808823529647</v>
      </c>
      <c r="T120">
        <v>2.4047443996237554</v>
      </c>
      <c r="U120">
        <v>60.744102228047183</v>
      </c>
      <c r="V120">
        <v>56.233661766852627</v>
      </c>
      <c r="W120">
        <v>0.59501965923984257</v>
      </c>
      <c r="X120">
        <v>99</v>
      </c>
      <c r="Y120">
        <v>6104</v>
      </c>
      <c r="Z120">
        <v>5685</v>
      </c>
      <c r="AA120">
        <v>419</v>
      </c>
      <c r="AB120">
        <v>999</v>
      </c>
    </row>
    <row r="121" spans="1:28" x14ac:dyDescent="0.3">
      <c r="A121">
        <v>5</v>
      </c>
      <c r="B121">
        <v>2022</v>
      </c>
      <c r="C121">
        <v>99</v>
      </c>
      <c r="D121">
        <v>7</v>
      </c>
      <c r="E121">
        <v>44609</v>
      </c>
      <c r="F121" s="4">
        <v>170</v>
      </c>
      <c r="G121">
        <v>99</v>
      </c>
      <c r="H121">
        <v>5880</v>
      </c>
      <c r="I121">
        <v>85.353537406957699</v>
      </c>
      <c r="J121">
        <v>12.639829250185583</v>
      </c>
      <c r="K121">
        <v>15.035978907977556</v>
      </c>
      <c r="L121">
        <v>59.845386185777485</v>
      </c>
      <c r="M121">
        <v>11.95408314773573</v>
      </c>
      <c r="N121">
        <v>46.963987377018739</v>
      </c>
      <c r="O121">
        <v>46.255011135857472</v>
      </c>
      <c r="P121">
        <v>135.82999257609501</v>
      </c>
      <c r="Q121">
        <v>134.60170749814404</v>
      </c>
      <c r="R121">
        <v>87.889494163424004</v>
      </c>
      <c r="S121">
        <v>86.251710880430636</v>
      </c>
      <c r="T121">
        <v>2.3961496577919754</v>
      </c>
      <c r="U121">
        <v>60.661564625850318</v>
      </c>
      <c r="V121">
        <v>55.26468142222793</v>
      </c>
      <c r="W121">
        <v>0.57278911564625845</v>
      </c>
      <c r="X121">
        <v>99</v>
      </c>
      <c r="Y121">
        <v>5880</v>
      </c>
      <c r="Z121">
        <v>5388</v>
      </c>
      <c r="AA121">
        <v>492</v>
      </c>
      <c r="AB121">
        <v>999</v>
      </c>
    </row>
    <row r="122" spans="1:28" x14ac:dyDescent="0.3">
      <c r="A122">
        <v>5</v>
      </c>
      <c r="B122">
        <v>2022</v>
      </c>
      <c r="C122">
        <v>99</v>
      </c>
      <c r="D122">
        <v>7</v>
      </c>
      <c r="E122">
        <v>44610</v>
      </c>
      <c r="F122" s="4">
        <v>170</v>
      </c>
      <c r="G122">
        <v>99</v>
      </c>
      <c r="H122">
        <v>2776</v>
      </c>
      <c r="I122">
        <v>84.176332853025926</v>
      </c>
      <c r="J122">
        <v>12.428097982708939</v>
      </c>
      <c r="K122">
        <v>14.656844380403472</v>
      </c>
      <c r="L122">
        <v>59.076296829971113</v>
      </c>
      <c r="M122">
        <v>11.711815561959684</v>
      </c>
      <c r="N122">
        <v>47.295495495495487</v>
      </c>
      <c r="O122">
        <v>46.75</v>
      </c>
      <c r="P122">
        <v>130.95533141210376</v>
      </c>
      <c r="Q122">
        <v>131.46577809798271</v>
      </c>
      <c r="R122">
        <v>86.667459954233266</v>
      </c>
      <c r="S122">
        <v>84.748203592814363</v>
      </c>
      <c r="T122">
        <v>2.2287463976945312</v>
      </c>
      <c r="U122">
        <v>60.827089337175792</v>
      </c>
      <c r="V122">
        <v>60.620002490557681</v>
      </c>
      <c r="W122">
        <v>0.72514409221902021</v>
      </c>
      <c r="X122">
        <v>99</v>
      </c>
      <c r="Y122">
        <v>2776</v>
      </c>
      <c r="Z122">
        <v>2776</v>
      </c>
      <c r="AA122">
        <v>0</v>
      </c>
      <c r="AB122">
        <v>999</v>
      </c>
    </row>
    <row r="123" spans="1:28" x14ac:dyDescent="0.3">
      <c r="A123">
        <v>5</v>
      </c>
      <c r="B123">
        <v>2022</v>
      </c>
      <c r="C123">
        <v>99</v>
      </c>
      <c r="D123">
        <v>7</v>
      </c>
      <c r="E123">
        <v>44611</v>
      </c>
      <c r="F123" s="4"/>
      <c r="G123">
        <v>99</v>
      </c>
      <c r="X123">
        <v>99</v>
      </c>
      <c r="AB123">
        <v>999</v>
      </c>
    </row>
    <row r="124" spans="1:28" x14ac:dyDescent="0.3">
      <c r="A124">
        <v>5</v>
      </c>
      <c r="B124">
        <v>2022</v>
      </c>
      <c r="C124">
        <v>99</v>
      </c>
      <c r="D124">
        <v>8</v>
      </c>
      <c r="E124">
        <v>44613</v>
      </c>
      <c r="F124" s="4">
        <v>170</v>
      </c>
      <c r="G124">
        <v>99</v>
      </c>
      <c r="H124">
        <v>6403</v>
      </c>
      <c r="I124">
        <v>85.775355291634455</v>
      </c>
      <c r="J124">
        <v>12.55458852430254</v>
      </c>
      <c r="K124">
        <v>14.525143749999962</v>
      </c>
      <c r="L124">
        <v>59.861428124999961</v>
      </c>
      <c r="M124">
        <v>11.769854360414076</v>
      </c>
      <c r="N124">
        <v>47.312565812565808</v>
      </c>
      <c r="O124">
        <v>46.554834181435353</v>
      </c>
      <c r="P124">
        <v>135.73398841902087</v>
      </c>
      <c r="Q124">
        <v>136.57167924197228</v>
      </c>
      <c r="R124">
        <v>87.069108065603203</v>
      </c>
      <c r="S124">
        <v>85.459477124183522</v>
      </c>
      <c r="T124">
        <v>1.9705552256974264</v>
      </c>
      <c r="U124">
        <v>60.873496798375761</v>
      </c>
      <c r="V124">
        <v>53.946798704053201</v>
      </c>
      <c r="W124">
        <v>0.61611744494768061</v>
      </c>
      <c r="X124">
        <v>99</v>
      </c>
      <c r="Y124">
        <v>6403</v>
      </c>
      <c r="Z124">
        <v>5699</v>
      </c>
      <c r="AA124">
        <v>704</v>
      </c>
      <c r="AB124">
        <v>999</v>
      </c>
    </row>
    <row r="125" spans="1:28" x14ac:dyDescent="0.3">
      <c r="A125">
        <v>5</v>
      </c>
      <c r="B125">
        <v>2022</v>
      </c>
      <c r="C125">
        <v>99</v>
      </c>
      <c r="D125">
        <v>8</v>
      </c>
      <c r="E125">
        <v>44614</v>
      </c>
      <c r="F125" s="4">
        <v>170</v>
      </c>
      <c r="G125">
        <v>99</v>
      </c>
      <c r="H125">
        <v>5892</v>
      </c>
      <c r="I125">
        <v>85.601782069623766</v>
      </c>
      <c r="J125">
        <v>12.349081557678144</v>
      </c>
      <c r="K125">
        <v>14.510286878288838</v>
      </c>
      <c r="L125">
        <v>59.010908164997581</v>
      </c>
      <c r="M125">
        <v>11.602240999265231</v>
      </c>
      <c r="N125">
        <v>46.827484842917485</v>
      </c>
      <c r="O125">
        <v>46.34496693607641</v>
      </c>
      <c r="P125">
        <v>133.98346803820721</v>
      </c>
      <c r="Q125">
        <v>135.79628949301983</v>
      </c>
      <c r="R125">
        <v>86.031855955678893</v>
      </c>
      <c r="S125">
        <v>84.318842757843314</v>
      </c>
      <c r="T125">
        <v>2.1612053206106929</v>
      </c>
      <c r="U125">
        <v>60.848099117447376</v>
      </c>
      <c r="V125">
        <v>56.013493972745238</v>
      </c>
      <c r="W125">
        <v>0.65207060420909724</v>
      </c>
      <c r="X125">
        <v>99</v>
      </c>
      <c r="Y125">
        <v>5892</v>
      </c>
      <c r="Z125">
        <v>5444</v>
      </c>
      <c r="AA125">
        <v>448</v>
      </c>
      <c r="AB125">
        <v>999</v>
      </c>
    </row>
    <row r="126" spans="1:28" x14ac:dyDescent="0.3">
      <c r="A126">
        <v>5</v>
      </c>
      <c r="B126">
        <v>2022</v>
      </c>
      <c r="C126">
        <v>99</v>
      </c>
      <c r="D126">
        <v>8</v>
      </c>
      <c r="E126">
        <v>44615</v>
      </c>
      <c r="F126" s="4">
        <v>170</v>
      </c>
      <c r="G126">
        <v>99</v>
      </c>
      <c r="H126">
        <v>6205</v>
      </c>
      <c r="I126">
        <v>84.88203061347798</v>
      </c>
      <c r="J126">
        <v>12.225932380620453</v>
      </c>
      <c r="K126">
        <v>14.39034971796934</v>
      </c>
      <c r="L126">
        <v>58.547023368251047</v>
      </c>
      <c r="M126">
        <v>11.848518647612403</v>
      </c>
      <c r="N126">
        <v>46.676019518996178</v>
      </c>
      <c r="O126">
        <v>46.295676429567642</v>
      </c>
      <c r="P126">
        <v>132.80376437783201</v>
      </c>
      <c r="Q126">
        <v>133.88201463924719</v>
      </c>
      <c r="R126">
        <v>85.990085545075559</v>
      </c>
      <c r="S126">
        <v>84.086972083034951</v>
      </c>
      <c r="T126">
        <v>2.1644173373488829</v>
      </c>
      <c r="U126">
        <v>60.976470588235287</v>
      </c>
      <c r="V126">
        <v>56.14130466664043</v>
      </c>
      <c r="W126">
        <v>0.61208702659145842</v>
      </c>
      <c r="X126">
        <v>99</v>
      </c>
      <c r="Y126">
        <v>6205</v>
      </c>
      <c r="Z126">
        <v>5738</v>
      </c>
      <c r="AA126">
        <v>467</v>
      </c>
      <c r="AB126">
        <v>999</v>
      </c>
    </row>
    <row r="127" spans="1:28" x14ac:dyDescent="0.3">
      <c r="A127">
        <v>5</v>
      </c>
      <c r="B127">
        <v>2022</v>
      </c>
      <c r="C127">
        <v>99</v>
      </c>
      <c r="D127">
        <v>8</v>
      </c>
      <c r="E127">
        <v>44616</v>
      </c>
      <c r="F127" s="4">
        <v>170</v>
      </c>
      <c r="G127">
        <v>99</v>
      </c>
      <c r="H127">
        <v>5314</v>
      </c>
      <c r="I127">
        <v>86.902408722651742</v>
      </c>
      <c r="J127">
        <v>12.479549248747897</v>
      </c>
      <c r="K127">
        <v>14.771294029007359</v>
      </c>
      <c r="L127">
        <v>59.389755132793638</v>
      </c>
      <c r="M127">
        <v>11.848873121869749</v>
      </c>
      <c r="N127">
        <v>46.636743215031323</v>
      </c>
      <c r="O127">
        <v>46.272537562604334</v>
      </c>
      <c r="P127">
        <v>132.45376748069296</v>
      </c>
      <c r="Q127">
        <v>135.54757929883135</v>
      </c>
      <c r="R127">
        <v>86.232104832104781</v>
      </c>
      <c r="S127">
        <v>85.226603119584013</v>
      </c>
      <c r="T127">
        <v>2.2917447802594619</v>
      </c>
      <c r="U127">
        <v>60.732216785848721</v>
      </c>
      <c r="V127">
        <v>54.54614275642804</v>
      </c>
      <c r="W127">
        <v>0.67933759879563416</v>
      </c>
      <c r="X127">
        <v>99</v>
      </c>
      <c r="Y127">
        <v>5314</v>
      </c>
      <c r="Z127">
        <v>4792</v>
      </c>
      <c r="AA127">
        <v>522</v>
      </c>
      <c r="AB127">
        <v>999</v>
      </c>
    </row>
    <row r="128" spans="1:28" x14ac:dyDescent="0.3">
      <c r="A128">
        <v>5</v>
      </c>
      <c r="B128">
        <v>2022</v>
      </c>
      <c r="C128">
        <v>99</v>
      </c>
      <c r="D128">
        <v>8</v>
      </c>
      <c r="E128">
        <v>44617</v>
      </c>
      <c r="F128" s="4">
        <v>170</v>
      </c>
      <c r="G128">
        <v>99</v>
      </c>
      <c r="H128">
        <v>3304</v>
      </c>
      <c r="I128">
        <v>86.745792968668582</v>
      </c>
      <c r="J128">
        <v>12.709267965077238</v>
      </c>
      <c r="K128">
        <v>14.916255680096922</v>
      </c>
      <c r="L128">
        <v>61.17502574977285</v>
      </c>
      <c r="M128">
        <v>11.479382135661517</v>
      </c>
      <c r="N128">
        <v>47.868615591397848</v>
      </c>
      <c r="O128">
        <v>47.415715245130954</v>
      </c>
      <c r="P128">
        <v>131.3720617864339</v>
      </c>
      <c r="Q128">
        <v>131.99630624580251</v>
      </c>
      <c r="R128">
        <v>88.692771661081906</v>
      </c>
      <c r="S128">
        <v>86.829859154929508</v>
      </c>
      <c r="T128">
        <v>2.2069877150196806</v>
      </c>
      <c r="U128">
        <v>60.708535108958834</v>
      </c>
      <c r="V128">
        <v>54.577029791543197</v>
      </c>
      <c r="W128">
        <v>0.51664648910411615</v>
      </c>
      <c r="X128">
        <v>99</v>
      </c>
      <c r="Y128">
        <v>3304</v>
      </c>
      <c r="Z128">
        <v>2978</v>
      </c>
      <c r="AA128">
        <v>326</v>
      </c>
      <c r="AB128">
        <v>999</v>
      </c>
    </row>
    <row r="129" spans="1:28" x14ac:dyDescent="0.3">
      <c r="A129">
        <v>5</v>
      </c>
      <c r="B129">
        <v>2022</v>
      </c>
      <c r="C129">
        <v>99</v>
      </c>
      <c r="D129">
        <v>8</v>
      </c>
      <c r="E129">
        <v>44618</v>
      </c>
      <c r="F129" s="4"/>
      <c r="G129">
        <v>99</v>
      </c>
      <c r="X129">
        <v>99</v>
      </c>
      <c r="AB129">
        <v>999</v>
      </c>
    </row>
    <row r="130" spans="1:28" x14ac:dyDescent="0.3">
      <c r="A130">
        <v>5</v>
      </c>
      <c r="B130">
        <v>2022</v>
      </c>
      <c r="C130">
        <v>99</v>
      </c>
      <c r="D130">
        <v>9</v>
      </c>
      <c r="E130">
        <v>44620</v>
      </c>
      <c r="F130" s="4">
        <v>170</v>
      </c>
      <c r="G130">
        <v>99</v>
      </c>
      <c r="H130">
        <v>8258</v>
      </c>
      <c r="I130">
        <v>85.117800908630073</v>
      </c>
      <c r="J130">
        <v>12.699504132231416</v>
      </c>
      <c r="K130">
        <v>14.828575412221197</v>
      </c>
      <c r="L130">
        <v>59.604218503698256</v>
      </c>
      <c r="M130">
        <v>12.10228650137736</v>
      </c>
      <c r="N130">
        <v>46.957156633145075</v>
      </c>
      <c r="O130">
        <v>46.532727022185469</v>
      </c>
      <c r="P130">
        <v>133.11625344352615</v>
      </c>
      <c r="Q130">
        <v>135.70261707988979</v>
      </c>
      <c r="R130">
        <v>87.034857038790818</v>
      </c>
      <c r="S130">
        <v>85.775328759291014</v>
      </c>
      <c r="T130">
        <v>2.1290712799897809</v>
      </c>
      <c r="U130">
        <v>60.655606684427219</v>
      </c>
      <c r="V130">
        <v>53.073060777642098</v>
      </c>
      <c r="W130">
        <v>0.56599660934851059</v>
      </c>
      <c r="X130">
        <v>99</v>
      </c>
      <c r="Y130">
        <v>8258</v>
      </c>
      <c r="Z130">
        <v>7260</v>
      </c>
      <c r="AA130">
        <v>998</v>
      </c>
      <c r="AB130">
        <v>999</v>
      </c>
    </row>
    <row r="131" spans="1:28" x14ac:dyDescent="0.3">
      <c r="A131">
        <v>5</v>
      </c>
      <c r="B131">
        <v>2022</v>
      </c>
      <c r="C131">
        <v>99</v>
      </c>
      <c r="D131">
        <v>9</v>
      </c>
      <c r="E131">
        <v>44621</v>
      </c>
      <c r="F131" s="4">
        <v>170</v>
      </c>
      <c r="G131">
        <v>99</v>
      </c>
      <c r="H131">
        <v>6837</v>
      </c>
      <c r="I131">
        <v>84.906976733588394</v>
      </c>
      <c r="J131">
        <v>12.836626664474769</v>
      </c>
      <c r="K131">
        <v>15.03731343283585</v>
      </c>
      <c r="L131">
        <v>59.800806380799102</v>
      </c>
      <c r="M131">
        <v>12.06690777576852</v>
      </c>
      <c r="N131">
        <v>47.988492520138088</v>
      </c>
      <c r="O131">
        <v>47.567976327470006</v>
      </c>
      <c r="P131">
        <v>134.10866348841029</v>
      </c>
      <c r="Q131">
        <v>136.28554989314489</v>
      </c>
      <c r="R131">
        <v>87.748000903546384</v>
      </c>
      <c r="S131">
        <v>86.044657534246525</v>
      </c>
      <c r="T131">
        <v>2.2006867683610838</v>
      </c>
      <c r="U131">
        <v>60.490566037735846</v>
      </c>
      <c r="V131">
        <v>53.604739005638109</v>
      </c>
      <c r="W131">
        <v>0.5395641363170981</v>
      </c>
      <c r="X131">
        <v>99</v>
      </c>
      <c r="Y131">
        <v>6837</v>
      </c>
      <c r="Z131">
        <v>6083</v>
      </c>
      <c r="AA131">
        <v>754</v>
      </c>
      <c r="AB131">
        <v>999</v>
      </c>
    </row>
    <row r="132" spans="1:28" x14ac:dyDescent="0.3">
      <c r="A132">
        <v>5</v>
      </c>
      <c r="B132">
        <v>2022</v>
      </c>
      <c r="C132">
        <v>99</v>
      </c>
      <c r="D132">
        <v>9</v>
      </c>
      <c r="E132">
        <v>44622</v>
      </c>
      <c r="F132" s="4">
        <v>170</v>
      </c>
      <c r="G132">
        <v>99</v>
      </c>
      <c r="H132">
        <v>5539</v>
      </c>
      <c r="I132">
        <v>84.514623570058973</v>
      </c>
      <c r="J132">
        <v>12.427946393378004</v>
      </c>
      <c r="K132">
        <v>14.686751534850123</v>
      </c>
      <c r="L132">
        <v>59.718602131117848</v>
      </c>
      <c r="M132">
        <v>11.888450926290908</v>
      </c>
      <c r="N132">
        <v>47.018525817895139</v>
      </c>
      <c r="O132">
        <v>46.437302839116711</v>
      </c>
      <c r="P132">
        <v>137.97280252266455</v>
      </c>
      <c r="Q132">
        <v>138.81434765471025</v>
      </c>
      <c r="R132">
        <v>87.026899973883502</v>
      </c>
      <c r="S132">
        <v>85.407741404158884</v>
      </c>
      <c r="T132">
        <v>2.2588051414721204</v>
      </c>
      <c r="U132">
        <v>60.813684780646319</v>
      </c>
      <c r="V132">
        <v>55.549307941522898</v>
      </c>
      <c r="W132">
        <v>0.56291749413251502</v>
      </c>
      <c r="X132">
        <v>99</v>
      </c>
      <c r="Y132">
        <v>5539</v>
      </c>
      <c r="Z132">
        <v>5074</v>
      </c>
      <c r="AA132">
        <v>465</v>
      </c>
      <c r="AB132">
        <v>999</v>
      </c>
    </row>
    <row r="133" spans="1:28" x14ac:dyDescent="0.3">
      <c r="A133">
        <v>5</v>
      </c>
      <c r="B133">
        <v>2022</v>
      </c>
      <c r="C133">
        <v>99</v>
      </c>
      <c r="D133">
        <v>9</v>
      </c>
      <c r="E133">
        <v>44623</v>
      </c>
      <c r="F133" s="4">
        <v>170</v>
      </c>
      <c r="G133">
        <v>99</v>
      </c>
      <c r="H133">
        <v>5509</v>
      </c>
      <c r="I133">
        <v>85.477473219281649</v>
      </c>
      <c r="J133">
        <v>12.529773967264235</v>
      </c>
      <c r="K133">
        <v>14.633998547303461</v>
      </c>
      <c r="L133">
        <v>59.640651897584846</v>
      </c>
      <c r="M133">
        <v>11.965588464536228</v>
      </c>
      <c r="N133">
        <v>46.319041122588189</v>
      </c>
      <c r="O133">
        <v>45.956547155105213</v>
      </c>
      <c r="P133">
        <v>136.41523772408419</v>
      </c>
      <c r="Q133">
        <v>137.81332813717847</v>
      </c>
      <c r="R133">
        <v>86.83103087388794</v>
      </c>
      <c r="S133">
        <v>85.427951708614941</v>
      </c>
      <c r="T133">
        <v>2.1042245800392236</v>
      </c>
      <c r="U133">
        <v>60.848974405518248</v>
      </c>
      <c r="V133">
        <v>56.431612556647679</v>
      </c>
      <c r="W133">
        <v>0.65674351061898684</v>
      </c>
      <c r="X133">
        <v>99</v>
      </c>
      <c r="Y133">
        <v>5509</v>
      </c>
      <c r="Z133">
        <v>5132</v>
      </c>
      <c r="AA133">
        <v>377</v>
      </c>
      <c r="AB133">
        <v>999</v>
      </c>
    </row>
    <row r="134" spans="1:28" x14ac:dyDescent="0.3">
      <c r="A134">
        <v>5</v>
      </c>
      <c r="B134">
        <v>2022</v>
      </c>
      <c r="C134">
        <v>99</v>
      </c>
      <c r="D134">
        <v>9</v>
      </c>
      <c r="E134">
        <v>44624</v>
      </c>
      <c r="F134" s="4">
        <v>170</v>
      </c>
      <c r="G134">
        <v>99</v>
      </c>
      <c r="H134">
        <v>3434</v>
      </c>
      <c r="I134">
        <v>85.011211408337275</v>
      </c>
      <c r="J134">
        <v>12.493221393034837</v>
      </c>
      <c r="K134">
        <v>14.458674628604689</v>
      </c>
      <c r="L134">
        <v>59.662033799533901</v>
      </c>
      <c r="M134">
        <v>11.547885572139313</v>
      </c>
      <c r="N134">
        <v>45.59608208955224</v>
      </c>
      <c r="O134">
        <v>44.966397013067827</v>
      </c>
      <c r="P134">
        <v>127.02207711442784</v>
      </c>
      <c r="Q134">
        <v>128.32213930348263</v>
      </c>
      <c r="R134">
        <v>86.593685872138821</v>
      </c>
      <c r="S134">
        <v>85.074862504044091</v>
      </c>
      <c r="T134">
        <v>1.96545323556985</v>
      </c>
      <c r="U134">
        <v>60.926324985439699</v>
      </c>
      <c r="V134">
        <v>56.86404895843625</v>
      </c>
      <c r="W134">
        <v>0.48835177635410593</v>
      </c>
      <c r="X134">
        <v>99</v>
      </c>
      <c r="Y134">
        <v>3434</v>
      </c>
      <c r="Z134">
        <v>3216</v>
      </c>
      <c r="AA134">
        <v>218</v>
      </c>
      <c r="AB134">
        <v>999</v>
      </c>
    </row>
    <row r="135" spans="1:28" x14ac:dyDescent="0.3">
      <c r="A135">
        <v>5</v>
      </c>
      <c r="B135">
        <v>2022</v>
      </c>
      <c r="C135">
        <v>99</v>
      </c>
      <c r="D135">
        <v>9</v>
      </c>
      <c r="E135">
        <v>44625</v>
      </c>
      <c r="F135" s="4"/>
      <c r="G135">
        <v>99</v>
      </c>
      <c r="X135">
        <v>99</v>
      </c>
      <c r="AB135">
        <v>999</v>
      </c>
    </row>
    <row r="136" spans="1:28" x14ac:dyDescent="0.3">
      <c r="A136">
        <v>5</v>
      </c>
      <c r="B136">
        <v>2022</v>
      </c>
      <c r="C136">
        <v>99</v>
      </c>
      <c r="D136">
        <v>10</v>
      </c>
      <c r="E136">
        <v>44627</v>
      </c>
      <c r="F136" s="4">
        <v>170</v>
      </c>
      <c r="G136">
        <v>99</v>
      </c>
      <c r="H136">
        <v>7824</v>
      </c>
      <c r="I136">
        <v>83.993941706927771</v>
      </c>
      <c r="J136">
        <v>12.726656083128915</v>
      </c>
      <c r="K136">
        <v>14.746216112531981</v>
      </c>
      <c r="L136">
        <v>58.739750607494543</v>
      </c>
      <c r="M136">
        <v>11.938634723625352</v>
      </c>
      <c r="N136">
        <v>47.171308991196419</v>
      </c>
      <c r="O136">
        <v>46.196132198008357</v>
      </c>
      <c r="P136">
        <v>139.39024390243901</v>
      </c>
      <c r="Q136">
        <v>137.94458074758265</v>
      </c>
      <c r="R136">
        <v>86.64053303720128</v>
      </c>
      <c r="S136">
        <v>85.051464930452255</v>
      </c>
      <c r="T136">
        <v>2.0195600294030673</v>
      </c>
      <c r="U136">
        <v>60.708844580777104</v>
      </c>
      <c r="V136">
        <v>53.354771494956317</v>
      </c>
      <c r="W136">
        <v>0.59023517382413104</v>
      </c>
      <c r="X136">
        <v>99</v>
      </c>
      <c r="Y136">
        <v>7824</v>
      </c>
      <c r="Z136">
        <v>6929</v>
      </c>
      <c r="AA136">
        <v>895</v>
      </c>
      <c r="AB136">
        <v>999</v>
      </c>
    </row>
    <row r="137" spans="1:28" x14ac:dyDescent="0.3">
      <c r="A137">
        <v>5</v>
      </c>
      <c r="B137">
        <v>2022</v>
      </c>
      <c r="C137">
        <v>99</v>
      </c>
      <c r="D137">
        <v>10</v>
      </c>
      <c r="E137">
        <v>44628</v>
      </c>
      <c r="F137" s="4">
        <v>170</v>
      </c>
      <c r="G137">
        <v>99</v>
      </c>
      <c r="H137">
        <v>6129</v>
      </c>
      <c r="I137">
        <v>84.813999016056499</v>
      </c>
      <c r="J137">
        <v>12.515432311402</v>
      </c>
      <c r="K137">
        <v>14.714303900767044</v>
      </c>
      <c r="L137">
        <v>59.523699591836738</v>
      </c>
      <c r="M137">
        <v>12.123320702721296</v>
      </c>
      <c r="N137">
        <v>46.635142118863051</v>
      </c>
      <c r="O137">
        <v>45.999655410062019</v>
      </c>
      <c r="P137">
        <v>135.82414743368923</v>
      </c>
      <c r="Q137">
        <v>136.05838787461249</v>
      </c>
      <c r="R137">
        <v>87.184092980856875</v>
      </c>
      <c r="S137">
        <v>85.690269594715346</v>
      </c>
      <c r="T137">
        <v>2.1988715893650435</v>
      </c>
      <c r="U137">
        <v>60.799477891988886</v>
      </c>
      <c r="V137">
        <v>57.315014797727201</v>
      </c>
      <c r="W137">
        <v>0.57595039973894602</v>
      </c>
      <c r="X137">
        <v>99</v>
      </c>
      <c r="Y137">
        <v>6129</v>
      </c>
      <c r="Z137">
        <v>5806</v>
      </c>
      <c r="AA137">
        <v>323</v>
      </c>
      <c r="AB137">
        <v>999</v>
      </c>
    </row>
    <row r="138" spans="1:28" x14ac:dyDescent="0.3">
      <c r="A138">
        <v>5</v>
      </c>
      <c r="B138">
        <v>2022</v>
      </c>
      <c r="C138">
        <v>99</v>
      </c>
      <c r="D138">
        <v>10</v>
      </c>
      <c r="E138">
        <v>44629</v>
      </c>
      <c r="F138" s="4">
        <v>170</v>
      </c>
      <c r="G138">
        <v>99</v>
      </c>
      <c r="H138">
        <v>6182</v>
      </c>
      <c r="I138">
        <v>85.375816883527008</v>
      </c>
      <c r="J138">
        <v>12.955126903553303</v>
      </c>
      <c r="K138">
        <v>15.018091615409505</v>
      </c>
      <c r="L138">
        <v>59.384058604500595</v>
      </c>
      <c r="M138">
        <v>12.09824027072758</v>
      </c>
      <c r="N138">
        <v>47.303553299492386</v>
      </c>
      <c r="O138">
        <v>46.539854459299377</v>
      </c>
      <c r="P138">
        <v>135.73637901861252</v>
      </c>
      <c r="Q138">
        <v>136.5844331641286</v>
      </c>
      <c r="R138">
        <v>87.414944134078382</v>
      </c>
      <c r="S138">
        <v>85.56537982565375</v>
      </c>
      <c r="T138">
        <v>2.0629647118562016</v>
      </c>
      <c r="U138">
        <v>60.460368812681985</v>
      </c>
      <c r="V138">
        <v>57.565650257381805</v>
      </c>
      <c r="W138">
        <v>0.58912973147848602</v>
      </c>
      <c r="X138">
        <v>99</v>
      </c>
      <c r="Y138">
        <v>6182</v>
      </c>
      <c r="Z138">
        <v>5910</v>
      </c>
      <c r="AA138">
        <v>272</v>
      </c>
      <c r="AB138">
        <v>999</v>
      </c>
    </row>
    <row r="139" spans="1:28" x14ac:dyDescent="0.3">
      <c r="A139">
        <v>5</v>
      </c>
      <c r="B139">
        <v>2022</v>
      </c>
      <c r="C139">
        <v>99</v>
      </c>
      <c r="D139">
        <v>10</v>
      </c>
      <c r="E139">
        <v>44630</v>
      </c>
      <c r="F139" s="4">
        <v>170</v>
      </c>
      <c r="G139">
        <v>99</v>
      </c>
      <c r="H139">
        <v>6907</v>
      </c>
      <c r="I139">
        <v>85.480498033897362</v>
      </c>
      <c r="J139">
        <v>12.795315315315328</v>
      </c>
      <c r="K139">
        <v>15.085202780996518</v>
      </c>
      <c r="L139">
        <v>59.814128639721638</v>
      </c>
      <c r="M139">
        <v>12.20894348894347</v>
      </c>
      <c r="N139">
        <v>46.94152334152335</v>
      </c>
      <c r="O139">
        <v>46.325962325962337</v>
      </c>
      <c r="P139">
        <v>136.24324324324328</v>
      </c>
      <c r="Q139">
        <v>136.3809991809992</v>
      </c>
      <c r="R139">
        <v>88.158702603928404</v>
      </c>
      <c r="S139">
        <v>86.214322425903703</v>
      </c>
      <c r="T139">
        <v>2.2898874656811912</v>
      </c>
      <c r="U139">
        <v>60.489358621688147</v>
      </c>
      <c r="V139">
        <v>53.241867874307928</v>
      </c>
      <c r="W139">
        <v>0.62849283335746331</v>
      </c>
      <c r="X139">
        <v>99</v>
      </c>
      <c r="Y139">
        <v>6907</v>
      </c>
      <c r="Z139">
        <v>6105</v>
      </c>
      <c r="AA139">
        <v>802</v>
      </c>
      <c r="AB139">
        <v>999</v>
      </c>
    </row>
    <row r="140" spans="1:28" x14ac:dyDescent="0.3">
      <c r="A140">
        <v>5</v>
      </c>
      <c r="B140">
        <v>2022</v>
      </c>
      <c r="C140">
        <v>99</v>
      </c>
      <c r="D140">
        <v>10</v>
      </c>
      <c r="E140">
        <v>44631</v>
      </c>
      <c r="F140" s="4">
        <v>170</v>
      </c>
      <c r="G140">
        <v>99</v>
      </c>
      <c r="H140">
        <v>5007</v>
      </c>
      <c r="I140">
        <v>85.945436382402875</v>
      </c>
      <c r="J140">
        <v>12.817324185248747</v>
      </c>
      <c r="K140">
        <v>15.073570429570484</v>
      </c>
      <c r="L140">
        <v>59.703296681327487</v>
      </c>
      <c r="M140">
        <v>12.006903945111484</v>
      </c>
      <c r="N140">
        <v>47.266938250428808</v>
      </c>
      <c r="O140">
        <v>46.023809523809511</v>
      </c>
      <c r="P140">
        <v>138.45776157804463</v>
      </c>
      <c r="Q140">
        <v>136.89965694682675</v>
      </c>
      <c r="R140">
        <v>88.466989996968763</v>
      </c>
      <c r="S140">
        <v>85.950573420283348</v>
      </c>
      <c r="T140">
        <v>2.2562462443217353</v>
      </c>
      <c r="U140">
        <v>60.537247853005773</v>
      </c>
      <c r="V140">
        <v>56.113788853938679</v>
      </c>
      <c r="W140">
        <v>0.68124625524266003</v>
      </c>
      <c r="X140">
        <v>99</v>
      </c>
      <c r="Y140">
        <v>5007</v>
      </c>
      <c r="Z140">
        <v>4664</v>
      </c>
      <c r="AA140">
        <v>343</v>
      </c>
      <c r="AB140">
        <v>999</v>
      </c>
    </row>
    <row r="141" spans="1:28" x14ac:dyDescent="0.3">
      <c r="A141">
        <v>5</v>
      </c>
      <c r="B141">
        <v>2022</v>
      </c>
      <c r="C141">
        <v>99</v>
      </c>
      <c r="D141">
        <v>10</v>
      </c>
      <c r="E141">
        <v>44632</v>
      </c>
      <c r="F141" s="4"/>
      <c r="G141">
        <v>99</v>
      </c>
      <c r="X141">
        <v>99</v>
      </c>
      <c r="AB141">
        <v>999</v>
      </c>
    </row>
    <row r="142" spans="1:28" x14ac:dyDescent="0.3">
      <c r="A142">
        <v>5</v>
      </c>
      <c r="B142">
        <v>2022</v>
      </c>
      <c r="C142">
        <v>99</v>
      </c>
      <c r="D142">
        <v>11</v>
      </c>
      <c r="E142">
        <v>44634</v>
      </c>
      <c r="F142" s="4">
        <v>170</v>
      </c>
      <c r="G142">
        <v>99</v>
      </c>
      <c r="H142">
        <v>7118</v>
      </c>
      <c r="I142">
        <v>84.784532162995021</v>
      </c>
      <c r="J142">
        <v>12.804103367267016</v>
      </c>
      <c r="K142">
        <v>14.931919887561509</v>
      </c>
      <c r="L142">
        <v>59.229793394237518</v>
      </c>
      <c r="M142">
        <v>12.016037588097095</v>
      </c>
      <c r="N142">
        <v>47.65716523101019</v>
      </c>
      <c r="O142">
        <v>47.017079285490432</v>
      </c>
      <c r="P142">
        <v>136.74142521534847</v>
      </c>
      <c r="Q142">
        <v>139.0195771339076</v>
      </c>
      <c r="R142">
        <v>86.796012887635953</v>
      </c>
      <c r="S142">
        <v>85.188565828160762</v>
      </c>
      <c r="T142">
        <v>2.1278165202944859</v>
      </c>
      <c r="U142">
        <v>60.559005338578238</v>
      </c>
      <c r="V142">
        <v>53.994859036652898</v>
      </c>
      <c r="W142">
        <v>0.59005338578252331</v>
      </c>
      <c r="X142">
        <v>99</v>
      </c>
      <c r="Y142">
        <v>7118</v>
      </c>
      <c r="Z142">
        <v>6385</v>
      </c>
      <c r="AA142">
        <v>733</v>
      </c>
      <c r="AB142">
        <v>999</v>
      </c>
    </row>
    <row r="143" spans="1:28" x14ac:dyDescent="0.3">
      <c r="A143">
        <v>5</v>
      </c>
      <c r="B143">
        <v>2022</v>
      </c>
      <c r="C143">
        <v>99</v>
      </c>
      <c r="D143">
        <v>11</v>
      </c>
      <c r="E143">
        <v>44635</v>
      </c>
      <c r="F143" s="4">
        <v>170</v>
      </c>
      <c r="G143">
        <v>99</v>
      </c>
      <c r="H143">
        <v>6605</v>
      </c>
      <c r="I143">
        <v>85.42797879516867</v>
      </c>
      <c r="J143">
        <v>12.72411833528334</v>
      </c>
      <c r="K143">
        <v>14.808693414080237</v>
      </c>
      <c r="L143">
        <v>59.799027861901848</v>
      </c>
      <c r="M143">
        <v>11.989169313053592</v>
      </c>
      <c r="N143">
        <v>46.649674076550241</v>
      </c>
      <c r="O143">
        <v>46.124205951186887</v>
      </c>
      <c r="P143">
        <v>133.64014708340301</v>
      </c>
      <c r="Q143">
        <v>135.8154771853585</v>
      </c>
      <c r="R143">
        <v>87.1114216012421</v>
      </c>
      <c r="S143">
        <v>85.73998599439777</v>
      </c>
      <c r="T143">
        <v>2.0845750787968997</v>
      </c>
      <c r="U143">
        <v>60.698713096139286</v>
      </c>
      <c r="V143">
        <v>54.692461458237851</v>
      </c>
      <c r="W143">
        <v>0.64890234670703995</v>
      </c>
      <c r="X143">
        <v>99</v>
      </c>
      <c r="Y143">
        <v>6605</v>
      </c>
      <c r="Z143">
        <v>5983</v>
      </c>
      <c r="AA143">
        <v>622</v>
      </c>
      <c r="AB143">
        <v>999</v>
      </c>
    </row>
    <row r="144" spans="1:28" x14ac:dyDescent="0.3">
      <c r="A144">
        <v>5</v>
      </c>
      <c r="B144">
        <v>2022</v>
      </c>
      <c r="C144">
        <v>99</v>
      </c>
      <c r="D144">
        <v>11</v>
      </c>
      <c r="E144">
        <v>44636</v>
      </c>
      <c r="F144" s="4">
        <v>170</v>
      </c>
      <c r="G144">
        <v>99</v>
      </c>
      <c r="H144">
        <v>6362</v>
      </c>
      <c r="I144">
        <v>83.756271605906235</v>
      </c>
      <c r="J144">
        <v>12.548936170212755</v>
      </c>
      <c r="K144">
        <v>14.507278162366188</v>
      </c>
      <c r="L144">
        <v>58.044933123524885</v>
      </c>
      <c r="M144">
        <v>11.864741641337364</v>
      </c>
      <c r="N144">
        <v>47.233029381965551</v>
      </c>
      <c r="O144">
        <v>46.809861533265803</v>
      </c>
      <c r="P144">
        <v>134.62006079027361</v>
      </c>
      <c r="Q144">
        <v>137.63508949679161</v>
      </c>
      <c r="R144">
        <v>84.850031139713408</v>
      </c>
      <c r="S144">
        <v>83.606602620087429</v>
      </c>
      <c r="T144">
        <v>1.9583419921534329</v>
      </c>
      <c r="U144">
        <v>60.756365922665829</v>
      </c>
      <c r="V144">
        <v>56.282364158101608</v>
      </c>
      <c r="W144">
        <v>0.52452059100911685</v>
      </c>
      <c r="X144">
        <v>99</v>
      </c>
      <c r="Y144">
        <v>6362</v>
      </c>
      <c r="Z144">
        <v>5922</v>
      </c>
      <c r="AA144">
        <v>440</v>
      </c>
      <c r="AB144">
        <v>999</v>
      </c>
    </row>
    <row r="145" spans="1:28" x14ac:dyDescent="0.3">
      <c r="A145">
        <v>5</v>
      </c>
      <c r="B145">
        <v>2022</v>
      </c>
      <c r="C145">
        <v>99</v>
      </c>
      <c r="D145">
        <v>11</v>
      </c>
      <c r="E145">
        <v>44637</v>
      </c>
      <c r="F145" s="4">
        <v>170</v>
      </c>
      <c r="G145">
        <v>99</v>
      </c>
      <c r="H145">
        <v>5482</v>
      </c>
      <c r="I145">
        <v>85.369463694221622</v>
      </c>
      <c r="J145">
        <v>12.644461568098629</v>
      </c>
      <c r="K145">
        <v>14.695181536215962</v>
      </c>
      <c r="L145">
        <v>59.531970443349699</v>
      </c>
      <c r="M145">
        <v>11.989366210749376</v>
      </c>
      <c r="N145">
        <v>47.02408477842004</v>
      </c>
      <c r="O145">
        <v>46.457137353111136</v>
      </c>
      <c r="P145">
        <v>135.48275862068962</v>
      </c>
      <c r="Q145">
        <v>137.47909843960701</v>
      </c>
      <c r="R145">
        <v>87.168535980148818</v>
      </c>
      <c r="S145">
        <v>85.417417783191055</v>
      </c>
      <c r="T145">
        <v>2.0507199681173329</v>
      </c>
      <c r="U145">
        <v>60.791317037577521</v>
      </c>
      <c r="V145">
        <v>57.307785448028362</v>
      </c>
      <c r="W145">
        <v>0.62696096315213423</v>
      </c>
      <c r="X145">
        <v>99</v>
      </c>
      <c r="Y145">
        <v>5482</v>
      </c>
      <c r="Z145">
        <v>5191</v>
      </c>
      <c r="AA145">
        <v>291</v>
      </c>
      <c r="AB145">
        <v>999</v>
      </c>
    </row>
    <row r="146" spans="1:28" x14ac:dyDescent="0.3">
      <c r="A146">
        <v>5</v>
      </c>
      <c r="B146">
        <v>2022</v>
      </c>
      <c r="C146">
        <v>99</v>
      </c>
      <c r="D146">
        <v>11</v>
      </c>
      <c r="E146">
        <v>44638</v>
      </c>
      <c r="F146" s="4">
        <v>170</v>
      </c>
      <c r="G146">
        <v>99</v>
      </c>
      <c r="H146">
        <v>2905</v>
      </c>
      <c r="I146">
        <v>87.132771076203909</v>
      </c>
      <c r="J146">
        <v>12.621388367729804</v>
      </c>
      <c r="K146">
        <v>14.75636019283745</v>
      </c>
      <c r="L146">
        <v>60.456597796143342</v>
      </c>
      <c r="M146">
        <v>11.98971857410881</v>
      </c>
      <c r="N146">
        <v>45.991369606003751</v>
      </c>
      <c r="O146">
        <v>45.374859287054406</v>
      </c>
      <c r="P146">
        <v>131.41613508442779</v>
      </c>
      <c r="Q146">
        <v>132.14634146341467</v>
      </c>
      <c r="R146">
        <v>88.572374547335812</v>
      </c>
      <c r="S146">
        <v>86.452177355502627</v>
      </c>
      <c r="T146">
        <v>2.1349718251076375</v>
      </c>
      <c r="U146">
        <v>60.788296041308058</v>
      </c>
      <c r="V146">
        <v>55.592878755293761</v>
      </c>
      <c r="W146">
        <v>0.70189328743545598</v>
      </c>
      <c r="X146">
        <v>99</v>
      </c>
      <c r="Y146">
        <v>2905</v>
      </c>
      <c r="Z146">
        <v>2665</v>
      </c>
      <c r="AA146">
        <v>240</v>
      </c>
      <c r="AB146">
        <v>999</v>
      </c>
    </row>
    <row r="147" spans="1:28" x14ac:dyDescent="0.3">
      <c r="A147">
        <v>5</v>
      </c>
      <c r="B147">
        <v>2022</v>
      </c>
      <c r="C147">
        <v>99</v>
      </c>
      <c r="D147">
        <v>11</v>
      </c>
      <c r="E147">
        <v>44639</v>
      </c>
      <c r="F147" s="4"/>
      <c r="G147">
        <v>99</v>
      </c>
      <c r="X147">
        <v>99</v>
      </c>
      <c r="AB147">
        <v>999</v>
      </c>
    </row>
    <row r="148" spans="1:28" x14ac:dyDescent="0.3">
      <c r="A148">
        <v>5</v>
      </c>
      <c r="B148">
        <v>2022</v>
      </c>
      <c r="C148">
        <v>99</v>
      </c>
      <c r="D148">
        <v>12</v>
      </c>
      <c r="E148">
        <v>44641</v>
      </c>
      <c r="F148" s="4">
        <v>170</v>
      </c>
      <c r="G148">
        <v>99</v>
      </c>
      <c r="H148">
        <v>6411</v>
      </c>
      <c r="I148">
        <v>84.213367637139854</v>
      </c>
      <c r="J148">
        <v>12.303744848593416</v>
      </c>
      <c r="K148">
        <v>14.307146870610302</v>
      </c>
      <c r="L148">
        <v>59.54726393007644</v>
      </c>
      <c r="M148">
        <v>11.994624619243876</v>
      </c>
      <c r="N148">
        <v>46.57329749103944</v>
      </c>
      <c r="O148">
        <v>45.958781362007187</v>
      </c>
      <c r="P148">
        <v>139.30053763440861</v>
      </c>
      <c r="Q148">
        <v>141.00931732664395</v>
      </c>
      <c r="R148">
        <v>87.07195961450202</v>
      </c>
      <c r="S148">
        <v>85.240762680488388</v>
      </c>
      <c r="T148">
        <v>2.0034020220168847</v>
      </c>
      <c r="U148">
        <v>61.060676961472488</v>
      </c>
      <c r="V148">
        <v>52.94669688871145</v>
      </c>
      <c r="W148">
        <v>0.63968179691155813</v>
      </c>
      <c r="X148">
        <v>99</v>
      </c>
      <c r="Y148">
        <v>6411</v>
      </c>
      <c r="Z148">
        <v>5581</v>
      </c>
      <c r="AA148">
        <v>830</v>
      </c>
      <c r="AB148">
        <v>999</v>
      </c>
    </row>
    <row r="149" spans="1:28" x14ac:dyDescent="0.3">
      <c r="A149">
        <v>5</v>
      </c>
      <c r="B149">
        <v>2022</v>
      </c>
      <c r="C149">
        <v>99</v>
      </c>
      <c r="D149">
        <v>12</v>
      </c>
      <c r="E149">
        <v>44642</v>
      </c>
      <c r="F149" s="4">
        <v>170</v>
      </c>
      <c r="G149">
        <v>99</v>
      </c>
      <c r="H149">
        <v>6564</v>
      </c>
      <c r="I149">
        <v>85.850121869429131</v>
      </c>
      <c r="J149">
        <v>12.64911125740619</v>
      </c>
      <c r="K149">
        <v>14.850804755372636</v>
      </c>
      <c r="L149">
        <v>59.923319615912447</v>
      </c>
      <c r="M149">
        <v>12.110368663594469</v>
      </c>
      <c r="N149">
        <v>47.028472679394334</v>
      </c>
      <c r="O149">
        <v>46.34891375905201</v>
      </c>
      <c r="P149">
        <v>136.33870967741939</v>
      </c>
      <c r="Q149">
        <v>136.44782751810402</v>
      </c>
      <c r="R149">
        <v>87.945169590643246</v>
      </c>
      <c r="S149">
        <v>86.288669279263857</v>
      </c>
      <c r="T149">
        <v>2.2016934979664442</v>
      </c>
      <c r="U149">
        <v>60.701401584399761</v>
      </c>
      <c r="V149">
        <v>55.951075170306815</v>
      </c>
      <c r="W149">
        <v>0.69317489335770865</v>
      </c>
      <c r="X149">
        <v>99</v>
      </c>
      <c r="Y149">
        <v>6564</v>
      </c>
      <c r="Z149">
        <v>6076</v>
      </c>
      <c r="AA149">
        <v>488</v>
      </c>
      <c r="AB149">
        <v>999</v>
      </c>
    </row>
    <row r="150" spans="1:28" x14ac:dyDescent="0.3">
      <c r="A150">
        <v>5</v>
      </c>
      <c r="B150">
        <v>2022</v>
      </c>
      <c r="C150">
        <v>99</v>
      </c>
      <c r="D150">
        <v>12</v>
      </c>
      <c r="E150">
        <v>44643</v>
      </c>
      <c r="F150" s="4">
        <v>170</v>
      </c>
      <c r="G150">
        <v>99</v>
      </c>
      <c r="H150">
        <v>5969</v>
      </c>
      <c r="I150">
        <v>84.641816043026864</v>
      </c>
      <c r="J150">
        <v>12.565175202156327</v>
      </c>
      <c r="K150">
        <v>14.717376005361913</v>
      </c>
      <c r="L150">
        <v>59.222687667560344</v>
      </c>
      <c r="M150">
        <v>11.869146451033251</v>
      </c>
      <c r="N150">
        <v>46.844867877044763</v>
      </c>
      <c r="O150">
        <v>46.030548068283913</v>
      </c>
      <c r="P150">
        <v>132.71302785265047</v>
      </c>
      <c r="Q150">
        <v>133.73135669362091</v>
      </c>
      <c r="R150">
        <v>86.854793187347809</v>
      </c>
      <c r="S150">
        <v>85.26594015515326</v>
      </c>
      <c r="T150">
        <v>2.1522008032055786</v>
      </c>
      <c r="U150">
        <v>60.765119785558703</v>
      </c>
      <c r="V150">
        <v>56.368406023284848</v>
      </c>
      <c r="W150">
        <v>0.62791087284302227</v>
      </c>
      <c r="X150">
        <v>99</v>
      </c>
      <c r="Y150">
        <v>5969</v>
      </c>
      <c r="Z150">
        <v>5565</v>
      </c>
      <c r="AA150">
        <v>404</v>
      </c>
      <c r="AB150">
        <v>999</v>
      </c>
    </row>
    <row r="151" spans="1:28" x14ac:dyDescent="0.3">
      <c r="A151">
        <v>5</v>
      </c>
      <c r="B151">
        <v>2022</v>
      </c>
      <c r="C151">
        <v>99</v>
      </c>
      <c r="D151">
        <v>12</v>
      </c>
      <c r="E151">
        <v>44644</v>
      </c>
      <c r="F151" s="4">
        <v>170</v>
      </c>
      <c r="G151">
        <v>99</v>
      </c>
      <c r="H151">
        <v>6660</v>
      </c>
      <c r="I151">
        <v>84.213558550092102</v>
      </c>
      <c r="J151">
        <v>12.336719646075743</v>
      </c>
      <c r="K151">
        <v>14.480602373441462</v>
      </c>
      <c r="L151">
        <v>59.376864954183603</v>
      </c>
      <c r="M151">
        <v>11.97679829592005</v>
      </c>
      <c r="N151">
        <v>46.853818420190123</v>
      </c>
      <c r="O151">
        <v>46.082964420396785</v>
      </c>
      <c r="P151">
        <v>136.60380140914305</v>
      </c>
      <c r="Q151">
        <v>136.01245289202029</v>
      </c>
      <c r="R151">
        <v>86.734538327526252</v>
      </c>
      <c r="S151">
        <v>85.047050870373681</v>
      </c>
      <c r="T151">
        <v>2.1438827273657153</v>
      </c>
      <c r="U151">
        <v>60.967117117117105</v>
      </c>
      <c r="V151">
        <v>55.587208612252923</v>
      </c>
      <c r="W151">
        <v>0.57897897897897876</v>
      </c>
      <c r="X151">
        <v>99</v>
      </c>
      <c r="Y151">
        <v>6660</v>
      </c>
      <c r="Z151">
        <v>6103</v>
      </c>
      <c r="AA151">
        <v>557</v>
      </c>
      <c r="AB151">
        <v>999</v>
      </c>
    </row>
    <row r="152" spans="1:28" x14ac:dyDescent="0.3">
      <c r="A152">
        <v>5</v>
      </c>
      <c r="B152">
        <v>2022</v>
      </c>
      <c r="C152">
        <v>99</v>
      </c>
      <c r="D152">
        <v>12</v>
      </c>
      <c r="E152">
        <v>44645</v>
      </c>
      <c r="F152" s="4">
        <v>170</v>
      </c>
      <c r="G152">
        <v>99</v>
      </c>
      <c r="H152">
        <v>4089</v>
      </c>
      <c r="I152">
        <v>85.076302263432893</v>
      </c>
      <c r="J152">
        <v>12.259417040358764</v>
      </c>
      <c r="K152">
        <v>14.573832232819749</v>
      </c>
      <c r="L152">
        <v>60.056113964294383</v>
      </c>
      <c r="M152">
        <v>11.772421524663656</v>
      </c>
      <c r="N152">
        <v>47.208017942248389</v>
      </c>
      <c r="O152">
        <v>46.430613961312019</v>
      </c>
      <c r="P152">
        <v>138.29119955156952</v>
      </c>
      <c r="Q152">
        <v>135.44899103139016</v>
      </c>
      <c r="R152">
        <v>87.694552683896561</v>
      </c>
      <c r="S152">
        <v>85.516971279373394</v>
      </c>
      <c r="T152">
        <v>2.3144151924609737</v>
      </c>
      <c r="U152">
        <v>60.907312301296145</v>
      </c>
      <c r="V152">
        <v>53.032575112372434</v>
      </c>
      <c r="W152">
        <v>0.67865003668378598</v>
      </c>
      <c r="X152">
        <v>99</v>
      </c>
      <c r="Y152">
        <v>4089</v>
      </c>
      <c r="Z152">
        <v>3568</v>
      </c>
      <c r="AA152">
        <v>521</v>
      </c>
      <c r="AB152">
        <v>999</v>
      </c>
    </row>
    <row r="153" spans="1:28" x14ac:dyDescent="0.3">
      <c r="A153">
        <v>5</v>
      </c>
      <c r="B153">
        <v>2022</v>
      </c>
      <c r="C153">
        <v>99</v>
      </c>
      <c r="D153">
        <v>12</v>
      </c>
      <c r="E153">
        <v>44646</v>
      </c>
      <c r="F153" s="4"/>
      <c r="G153">
        <v>99</v>
      </c>
      <c r="X153">
        <v>99</v>
      </c>
      <c r="AB153">
        <v>999</v>
      </c>
    </row>
    <row r="154" spans="1:28" x14ac:dyDescent="0.3">
      <c r="A154">
        <v>5</v>
      </c>
      <c r="B154">
        <v>2022</v>
      </c>
      <c r="C154">
        <v>99</v>
      </c>
      <c r="D154">
        <v>13</v>
      </c>
      <c r="E154">
        <v>44648</v>
      </c>
      <c r="F154" s="4">
        <v>170</v>
      </c>
      <c r="G154">
        <v>99</v>
      </c>
      <c r="H154">
        <v>6993</v>
      </c>
      <c r="I154">
        <v>85.444086933742781</v>
      </c>
      <c r="J154">
        <v>12.575468975468972</v>
      </c>
      <c r="K154">
        <v>14.876023751609623</v>
      </c>
      <c r="L154">
        <v>60.276951917573143</v>
      </c>
      <c r="M154">
        <v>11.969183902517239</v>
      </c>
      <c r="N154">
        <v>46.578483245149911</v>
      </c>
      <c r="O154">
        <v>46.143521488133423</v>
      </c>
      <c r="P154">
        <v>133.14911014911016</v>
      </c>
      <c r="Q154">
        <v>134.76398909732248</v>
      </c>
      <c r="R154">
        <v>87.572409354215651</v>
      </c>
      <c r="S154">
        <v>86.270961248112627</v>
      </c>
      <c r="T154">
        <v>2.3005547761406504</v>
      </c>
      <c r="U154">
        <v>60.742027742027751</v>
      </c>
      <c r="V154">
        <v>53.963119880939722</v>
      </c>
      <c r="W154">
        <v>0.60789360789360813</v>
      </c>
      <c r="X154">
        <v>99</v>
      </c>
      <c r="Y154">
        <v>6993</v>
      </c>
      <c r="Z154">
        <v>6237</v>
      </c>
      <c r="AA154">
        <v>756</v>
      </c>
      <c r="AB154">
        <v>999</v>
      </c>
    </row>
    <row r="155" spans="1:28" x14ac:dyDescent="0.3">
      <c r="A155">
        <v>5</v>
      </c>
      <c r="B155">
        <v>2022</v>
      </c>
      <c r="C155">
        <v>99</v>
      </c>
      <c r="D155">
        <v>13</v>
      </c>
      <c r="E155">
        <v>44649</v>
      </c>
      <c r="F155" s="4">
        <v>170</v>
      </c>
      <c r="G155">
        <v>99</v>
      </c>
      <c r="H155">
        <v>6580</v>
      </c>
      <c r="I155">
        <v>84.964802423885857</v>
      </c>
      <c r="J155">
        <v>12.231976265040389</v>
      </c>
      <c r="K155">
        <v>14.517148936170267</v>
      </c>
      <c r="L155">
        <v>60.085889952880088</v>
      </c>
      <c r="M155">
        <v>11.976528762155905</v>
      </c>
      <c r="N155">
        <v>46.360309873083906</v>
      </c>
      <c r="O155">
        <v>45.36063952530079</v>
      </c>
      <c r="P155">
        <v>134.78078127575407</v>
      </c>
      <c r="Q155">
        <v>135.0980715345311</v>
      </c>
      <c r="R155">
        <v>86.9446634942217</v>
      </c>
      <c r="S155">
        <v>85.674174018335876</v>
      </c>
      <c r="T155">
        <v>2.285172671129875</v>
      </c>
      <c r="U155">
        <v>61.029787234042573</v>
      </c>
      <c r="V155">
        <v>56.082716672723322</v>
      </c>
      <c r="W155">
        <v>0.65045592705167188</v>
      </c>
      <c r="X155">
        <v>99</v>
      </c>
      <c r="Y155">
        <v>6580</v>
      </c>
      <c r="Z155">
        <v>6067</v>
      </c>
      <c r="AA155">
        <v>513</v>
      </c>
      <c r="AB155">
        <v>999</v>
      </c>
    </row>
    <row r="156" spans="1:28" x14ac:dyDescent="0.3">
      <c r="A156">
        <v>5</v>
      </c>
      <c r="B156">
        <v>2022</v>
      </c>
      <c r="C156">
        <v>99</v>
      </c>
      <c r="D156">
        <v>13</v>
      </c>
      <c r="E156">
        <v>44650</v>
      </c>
      <c r="F156" s="4">
        <v>170</v>
      </c>
      <c r="G156">
        <v>99</v>
      </c>
      <c r="H156">
        <v>6355</v>
      </c>
      <c r="I156">
        <v>84.756868601419313</v>
      </c>
      <c r="J156">
        <v>12.462926255669387</v>
      </c>
      <c r="K156">
        <v>14.884778022670044</v>
      </c>
      <c r="L156">
        <v>60.250998110831247</v>
      </c>
      <c r="M156">
        <v>11.975272971610917</v>
      </c>
      <c r="N156">
        <v>46.761800772719646</v>
      </c>
      <c r="O156">
        <v>46.334173387096783</v>
      </c>
      <c r="P156">
        <v>132.6290945741643</v>
      </c>
      <c r="Q156">
        <v>134.59600201579039</v>
      </c>
      <c r="R156">
        <v>87.763529411764921</v>
      </c>
      <c r="S156">
        <v>86.313135593220352</v>
      </c>
      <c r="T156">
        <v>2.4218517670006521</v>
      </c>
      <c r="U156">
        <v>60.805507474429589</v>
      </c>
      <c r="V156">
        <v>56.722809697144093</v>
      </c>
      <c r="W156">
        <v>0.58630999213217949</v>
      </c>
      <c r="X156">
        <v>99</v>
      </c>
      <c r="Y156">
        <v>6355</v>
      </c>
      <c r="Z156">
        <v>5953</v>
      </c>
      <c r="AA156">
        <v>402</v>
      </c>
      <c r="AB156">
        <v>999</v>
      </c>
    </row>
    <row r="157" spans="1:28" x14ac:dyDescent="0.3">
      <c r="A157">
        <v>5</v>
      </c>
      <c r="B157">
        <v>2022</v>
      </c>
      <c r="C157">
        <v>99</v>
      </c>
      <c r="D157">
        <v>13</v>
      </c>
      <c r="E157">
        <v>44651</v>
      </c>
      <c r="F157" s="4">
        <v>170</v>
      </c>
      <c r="G157">
        <v>99</v>
      </c>
      <c r="H157">
        <v>5778</v>
      </c>
      <c r="I157">
        <v>84.767237796437612</v>
      </c>
      <c r="J157">
        <v>12.358240593534688</v>
      </c>
      <c r="K157">
        <v>14.802866043613651</v>
      </c>
      <c r="L157">
        <v>60.050354978355216</v>
      </c>
      <c r="M157">
        <v>11.896060766649002</v>
      </c>
      <c r="N157">
        <v>46.810457516339859</v>
      </c>
      <c r="O157">
        <v>45.998763250883393</v>
      </c>
      <c r="P157">
        <v>133.8076311605723</v>
      </c>
      <c r="Q157">
        <v>133.20190779014305</v>
      </c>
      <c r="R157">
        <v>87.545393634840849</v>
      </c>
      <c r="S157">
        <v>86.072224257969978</v>
      </c>
      <c r="T157">
        <v>2.4446254500789704</v>
      </c>
      <c r="U157">
        <v>60.850294219453104</v>
      </c>
      <c r="V157">
        <v>59.391638774896869</v>
      </c>
      <c r="W157">
        <v>0.53409484250605743</v>
      </c>
      <c r="X157">
        <v>99</v>
      </c>
      <c r="Y157">
        <v>5778</v>
      </c>
      <c r="Z157">
        <v>5661</v>
      </c>
      <c r="AA157">
        <v>117</v>
      </c>
      <c r="AB157">
        <v>999</v>
      </c>
    </row>
    <row r="158" spans="1:28" x14ac:dyDescent="0.3">
      <c r="A158">
        <v>5</v>
      </c>
      <c r="B158">
        <v>2022</v>
      </c>
      <c r="C158">
        <v>99</v>
      </c>
      <c r="D158">
        <v>13</v>
      </c>
      <c r="E158">
        <v>44652</v>
      </c>
      <c r="F158" s="4">
        <v>170</v>
      </c>
      <c r="G158">
        <v>99</v>
      </c>
      <c r="H158">
        <v>3198</v>
      </c>
      <c r="I158">
        <v>83.292464039234659</v>
      </c>
      <c r="J158">
        <v>12.004981084489271</v>
      </c>
      <c r="K158">
        <v>14.221838649155741</v>
      </c>
      <c r="L158">
        <v>59.508138880200015</v>
      </c>
      <c r="M158">
        <v>11.597288776796953</v>
      </c>
      <c r="N158">
        <v>48.207124842370753</v>
      </c>
      <c r="O158">
        <v>47.332387259539587</v>
      </c>
      <c r="P158">
        <v>137.07660781841111</v>
      </c>
      <c r="Q158">
        <v>135.41960907944511</v>
      </c>
      <c r="R158">
        <v>87.09524193548377</v>
      </c>
      <c r="S158">
        <v>84.947717041800672</v>
      </c>
      <c r="T158">
        <v>2.2168575646664688</v>
      </c>
      <c r="U158">
        <v>61.221701063164481</v>
      </c>
      <c r="V158">
        <v>60.457982785860459</v>
      </c>
      <c r="W158">
        <v>0.76485303314571618</v>
      </c>
      <c r="X158">
        <v>99</v>
      </c>
      <c r="Y158">
        <v>3198</v>
      </c>
      <c r="Z158">
        <v>3172</v>
      </c>
      <c r="AA158">
        <v>26</v>
      </c>
      <c r="AB158">
        <v>999</v>
      </c>
    </row>
    <row r="159" spans="1:28" x14ac:dyDescent="0.3">
      <c r="A159">
        <v>5</v>
      </c>
      <c r="B159">
        <v>2022</v>
      </c>
      <c r="C159">
        <v>99</v>
      </c>
      <c r="D159">
        <v>13</v>
      </c>
      <c r="E159">
        <v>44653</v>
      </c>
      <c r="F159" s="4"/>
      <c r="G159">
        <v>99</v>
      </c>
      <c r="X159">
        <v>99</v>
      </c>
      <c r="AB159">
        <v>999</v>
      </c>
    </row>
    <row r="160" spans="1:28" x14ac:dyDescent="0.3">
      <c r="A160">
        <v>5</v>
      </c>
      <c r="B160">
        <v>2022</v>
      </c>
      <c r="C160">
        <v>99</v>
      </c>
      <c r="D160">
        <v>14</v>
      </c>
      <c r="E160">
        <v>44655</v>
      </c>
      <c r="F160" s="4">
        <v>170</v>
      </c>
      <c r="G160">
        <v>99</v>
      </c>
      <c r="H160">
        <v>6040</v>
      </c>
      <c r="I160">
        <v>84.78940396787695</v>
      </c>
      <c r="J160">
        <v>12.513426007390439</v>
      </c>
      <c r="K160">
        <v>14.742801524188186</v>
      </c>
      <c r="L160">
        <v>59.80183565275</v>
      </c>
      <c r="M160">
        <v>12.10279781805383</v>
      </c>
      <c r="N160">
        <v>47.534670890531501</v>
      </c>
      <c r="O160">
        <v>46.563082878761215</v>
      </c>
      <c r="P160">
        <v>136.75857821573112</v>
      </c>
      <c r="Q160">
        <v>135.37550589477388</v>
      </c>
      <c r="R160">
        <v>86.971722981069021</v>
      </c>
      <c r="S160">
        <v>85.841734019103399</v>
      </c>
      <c r="T160">
        <v>2.2293755167977394</v>
      </c>
      <c r="U160">
        <v>60.825993377483442</v>
      </c>
      <c r="V160">
        <v>56.942496078814045</v>
      </c>
      <c r="W160">
        <v>0.64884105960264882</v>
      </c>
      <c r="X160">
        <v>99</v>
      </c>
      <c r="Y160">
        <v>6040</v>
      </c>
      <c r="Z160">
        <v>5683</v>
      </c>
      <c r="AA160">
        <v>357</v>
      </c>
      <c r="AB160">
        <v>999</v>
      </c>
    </row>
    <row r="161" spans="1:28" x14ac:dyDescent="0.3">
      <c r="A161">
        <v>5</v>
      </c>
      <c r="B161">
        <v>2022</v>
      </c>
      <c r="C161">
        <v>99</v>
      </c>
      <c r="D161">
        <v>14</v>
      </c>
      <c r="E161">
        <v>44656</v>
      </c>
      <c r="F161" s="4">
        <v>170</v>
      </c>
      <c r="G161">
        <v>99</v>
      </c>
      <c r="H161">
        <v>6730</v>
      </c>
      <c r="I161">
        <v>83.654145610789783</v>
      </c>
      <c r="J161">
        <v>12.422471554993672</v>
      </c>
      <c r="K161">
        <v>14.726528974739953</v>
      </c>
      <c r="L161">
        <v>59.520044576522992</v>
      </c>
      <c r="M161">
        <v>11.88922250316055</v>
      </c>
      <c r="N161">
        <v>47.887150308202941</v>
      </c>
      <c r="O161">
        <v>47.130256085994318</v>
      </c>
      <c r="P161">
        <v>135.22064169432596</v>
      </c>
      <c r="Q161">
        <v>134.38764222503161</v>
      </c>
      <c r="R161">
        <v>87.246486028789306</v>
      </c>
      <c r="S161">
        <v>85.589889106327263</v>
      </c>
      <c r="T161">
        <v>2.3040574197462798</v>
      </c>
      <c r="U161">
        <v>60.844130757800897</v>
      </c>
      <c r="V161">
        <v>56.90004187316795</v>
      </c>
      <c r="W161">
        <v>0.64918276374442796</v>
      </c>
      <c r="X161">
        <v>99</v>
      </c>
      <c r="Y161">
        <v>6730</v>
      </c>
      <c r="Z161">
        <v>6328</v>
      </c>
      <c r="AA161">
        <v>402</v>
      </c>
      <c r="AB161">
        <v>999</v>
      </c>
    </row>
    <row r="162" spans="1:28" x14ac:dyDescent="0.3">
      <c r="A162">
        <v>5</v>
      </c>
      <c r="B162">
        <v>2022</v>
      </c>
      <c r="C162">
        <v>99</v>
      </c>
      <c r="D162">
        <v>14</v>
      </c>
      <c r="E162">
        <v>44657</v>
      </c>
      <c r="F162" s="4">
        <v>170</v>
      </c>
      <c r="G162">
        <v>99</v>
      </c>
      <c r="H162">
        <v>6206</v>
      </c>
      <c r="I162">
        <v>83.925652586153802</v>
      </c>
      <c r="J162">
        <v>12.529855481142071</v>
      </c>
      <c r="K162">
        <v>14.819023368251427</v>
      </c>
      <c r="L162">
        <v>59.367329142488678</v>
      </c>
      <c r="M162">
        <v>11.82241804723296</v>
      </c>
      <c r="N162">
        <v>47.641106998060998</v>
      </c>
      <c r="O162">
        <v>46.663905534014809</v>
      </c>
      <c r="P162">
        <v>134.94272118434964</v>
      </c>
      <c r="Q162">
        <v>134.56009869580541</v>
      </c>
      <c r="R162">
        <v>86.445759924829702</v>
      </c>
      <c r="S162">
        <v>84.891800257969507</v>
      </c>
      <c r="T162">
        <v>2.2891678871093597</v>
      </c>
      <c r="U162">
        <v>60.683693200128893</v>
      </c>
      <c r="V162">
        <v>55.299963068864315</v>
      </c>
      <c r="W162">
        <v>0.65372220431840156</v>
      </c>
      <c r="X162">
        <v>99</v>
      </c>
      <c r="Y162">
        <v>6206</v>
      </c>
      <c r="Z162">
        <v>5674</v>
      </c>
      <c r="AA162">
        <v>532</v>
      </c>
      <c r="AB162">
        <v>999</v>
      </c>
    </row>
    <row r="163" spans="1:28" x14ac:dyDescent="0.3">
      <c r="A163">
        <v>5</v>
      </c>
      <c r="B163">
        <v>2022</v>
      </c>
      <c r="C163">
        <v>99</v>
      </c>
      <c r="D163">
        <v>14</v>
      </c>
      <c r="E163">
        <v>44658</v>
      </c>
      <c r="F163" s="4">
        <v>170</v>
      </c>
      <c r="G163">
        <v>99</v>
      </c>
      <c r="H163">
        <v>6593</v>
      </c>
      <c r="I163">
        <v>84.37175792080869</v>
      </c>
      <c r="J163">
        <v>12.45440637450203</v>
      </c>
      <c r="K163">
        <v>14.750993628640805</v>
      </c>
      <c r="L163">
        <v>59.436432038834958</v>
      </c>
      <c r="M163">
        <v>11.923410358565684</v>
      </c>
      <c r="N163">
        <v>47.391997449386245</v>
      </c>
      <c r="O163">
        <v>46.307667782560173</v>
      </c>
      <c r="P163">
        <v>129.95871852087978</v>
      </c>
      <c r="Q163">
        <v>129.82549800796812</v>
      </c>
      <c r="R163">
        <v>87.427455815865244</v>
      </c>
      <c r="S163">
        <v>85.403273268309135</v>
      </c>
      <c r="T163">
        <v>2.2965872541387711</v>
      </c>
      <c r="U163">
        <v>60.828302745335954</v>
      </c>
      <c r="V163">
        <v>57.605002726326909</v>
      </c>
      <c r="W163">
        <v>0.60139541938419561</v>
      </c>
      <c r="X163">
        <v>99</v>
      </c>
      <c r="Y163">
        <v>6593</v>
      </c>
      <c r="Z163">
        <v>6275</v>
      </c>
      <c r="AA163">
        <v>318</v>
      </c>
      <c r="AB163">
        <v>999</v>
      </c>
    </row>
    <row r="164" spans="1:28" x14ac:dyDescent="0.3">
      <c r="A164">
        <v>5</v>
      </c>
      <c r="B164">
        <v>2022</v>
      </c>
      <c r="C164">
        <v>99</v>
      </c>
      <c r="D164">
        <v>14</v>
      </c>
      <c r="E164">
        <v>44659</v>
      </c>
      <c r="F164" s="4">
        <v>170</v>
      </c>
      <c r="G164">
        <v>99</v>
      </c>
      <c r="H164">
        <v>4912</v>
      </c>
      <c r="I164">
        <v>84.079987782240053</v>
      </c>
      <c r="J164">
        <v>12.298806782499495</v>
      </c>
      <c r="K164">
        <v>14.628670602605862</v>
      </c>
      <c r="L164">
        <v>59.572107084690707</v>
      </c>
      <c r="M164">
        <v>11.574293489637869</v>
      </c>
      <c r="N164">
        <v>47.685301507537687</v>
      </c>
      <c r="O164">
        <v>46.692694159514339</v>
      </c>
      <c r="P164">
        <v>129.88505025125627</v>
      </c>
      <c r="Q164">
        <v>129.63910404019259</v>
      </c>
      <c r="R164">
        <v>87.371118177000454</v>
      </c>
      <c r="S164">
        <v>85.288307230207863</v>
      </c>
      <c r="T164">
        <v>2.3298638201063646</v>
      </c>
      <c r="U164">
        <v>60.914698697068403</v>
      </c>
      <c r="V164">
        <v>58.998787321181581</v>
      </c>
      <c r="W164">
        <v>0.76628664495113996</v>
      </c>
      <c r="X164">
        <v>99</v>
      </c>
      <c r="Y164">
        <v>4912</v>
      </c>
      <c r="Z164">
        <v>4777</v>
      </c>
      <c r="AA164">
        <v>135</v>
      </c>
      <c r="AB164">
        <v>999</v>
      </c>
    </row>
    <row r="165" spans="1:28" x14ac:dyDescent="0.3">
      <c r="A165">
        <v>5</v>
      </c>
      <c r="B165">
        <v>2022</v>
      </c>
      <c r="C165">
        <v>99</v>
      </c>
      <c r="D165">
        <v>14</v>
      </c>
      <c r="E165">
        <v>44660</v>
      </c>
      <c r="F165" s="4">
        <v>170</v>
      </c>
      <c r="G165">
        <v>99</v>
      </c>
      <c r="H165">
        <v>611</v>
      </c>
      <c r="I165">
        <v>85.076268412438623</v>
      </c>
      <c r="J165">
        <v>12.80032733224223</v>
      </c>
      <c r="K165">
        <v>15.580360065466463</v>
      </c>
      <c r="L165">
        <v>57.743371522094961</v>
      </c>
      <c r="M165">
        <v>12.096890343698856</v>
      </c>
      <c r="N165">
        <v>47.137479541734862</v>
      </c>
      <c r="O165">
        <v>47.256955810147282</v>
      </c>
      <c r="P165">
        <v>118.29623567921443</v>
      </c>
      <c r="Q165">
        <v>123.29459901800328</v>
      </c>
      <c r="R165">
        <v>86.122348484848558</v>
      </c>
      <c r="S165">
        <v>84.92390572390569</v>
      </c>
      <c r="T165">
        <v>2.7800327332242296</v>
      </c>
      <c r="U165">
        <v>60.163666121112918</v>
      </c>
      <c r="V165">
        <v>59.793236872644592</v>
      </c>
      <c r="W165">
        <v>0.58919803600654685</v>
      </c>
      <c r="X165">
        <v>99</v>
      </c>
      <c r="Y165">
        <v>611</v>
      </c>
      <c r="Z165">
        <v>611</v>
      </c>
      <c r="AA165">
        <v>0</v>
      </c>
      <c r="AB165">
        <v>999</v>
      </c>
    </row>
    <row r="166" spans="1:28" x14ac:dyDescent="0.3">
      <c r="A166">
        <v>5</v>
      </c>
      <c r="B166">
        <v>2022</v>
      </c>
      <c r="C166">
        <v>99</v>
      </c>
      <c r="D166">
        <v>15</v>
      </c>
      <c r="E166">
        <v>44662</v>
      </c>
      <c r="F166" s="4">
        <v>170</v>
      </c>
      <c r="G166">
        <v>99</v>
      </c>
      <c r="H166">
        <v>7083</v>
      </c>
      <c r="I166">
        <v>83.655047287584509</v>
      </c>
      <c r="J166">
        <v>12.378596982423423</v>
      </c>
      <c r="K166">
        <v>14.558924837524756</v>
      </c>
      <c r="L166">
        <v>60.555481774512359</v>
      </c>
      <c r="M166">
        <v>11.698024576139344</v>
      </c>
      <c r="N166">
        <v>47.472390729506913</v>
      </c>
      <c r="O166">
        <v>47.184378403609763</v>
      </c>
      <c r="P166">
        <v>122.53383107792816</v>
      </c>
      <c r="Q166">
        <v>124.80743505988492</v>
      </c>
      <c r="R166">
        <v>87.296395140410354</v>
      </c>
      <c r="S166">
        <v>85.915247589475612</v>
      </c>
      <c r="T166">
        <v>2.1803278551013374</v>
      </c>
      <c r="U166">
        <v>60.982775660031059</v>
      </c>
      <c r="V166">
        <v>55.134712763753079</v>
      </c>
      <c r="W166">
        <v>0.46901030636735841</v>
      </c>
      <c r="X166">
        <v>99</v>
      </c>
      <c r="Y166">
        <v>7083</v>
      </c>
      <c r="Z166">
        <v>6429</v>
      </c>
      <c r="AA166">
        <v>654</v>
      </c>
      <c r="AB166">
        <v>999</v>
      </c>
    </row>
    <row r="167" spans="1:28" x14ac:dyDescent="0.3">
      <c r="A167">
        <v>5</v>
      </c>
      <c r="B167">
        <v>2022</v>
      </c>
      <c r="C167">
        <v>99</v>
      </c>
      <c r="D167">
        <v>15</v>
      </c>
      <c r="E167">
        <v>44663</v>
      </c>
      <c r="F167" s="4">
        <v>170</v>
      </c>
      <c r="G167">
        <v>99</v>
      </c>
      <c r="H167">
        <v>2961</v>
      </c>
      <c r="I167">
        <v>84.248530880287888</v>
      </c>
      <c r="J167">
        <v>12.554373626373636</v>
      </c>
      <c r="K167">
        <v>14.735475143726777</v>
      </c>
      <c r="L167">
        <v>59.717368955022067</v>
      </c>
      <c r="M167">
        <v>12.028923076923048</v>
      </c>
      <c r="N167">
        <v>48.398592168939722</v>
      </c>
      <c r="O167">
        <v>47.667985927880387</v>
      </c>
      <c r="P167">
        <v>122.6857142857143</v>
      </c>
      <c r="Q167">
        <v>124.46505494505497</v>
      </c>
      <c r="R167">
        <v>86.755676855895317</v>
      </c>
      <c r="S167">
        <v>85.352506836827502</v>
      </c>
      <c r="T167">
        <v>2.1811015173531398</v>
      </c>
      <c r="U167">
        <v>60.723066531577153</v>
      </c>
      <c r="V167">
        <v>46.385860194215667</v>
      </c>
      <c r="W167">
        <v>0.37082066869300906</v>
      </c>
      <c r="X167">
        <v>99</v>
      </c>
      <c r="Y167">
        <v>2961</v>
      </c>
      <c r="Z167">
        <v>2275</v>
      </c>
      <c r="AA167">
        <v>686</v>
      </c>
      <c r="AB167">
        <v>999</v>
      </c>
    </row>
    <row r="168" spans="1:28" x14ac:dyDescent="0.3">
      <c r="A168">
        <v>5</v>
      </c>
      <c r="B168">
        <v>2022</v>
      </c>
      <c r="C168">
        <v>99</v>
      </c>
      <c r="D168">
        <v>15</v>
      </c>
      <c r="E168">
        <v>44664</v>
      </c>
      <c r="F168" s="4">
        <v>170</v>
      </c>
      <c r="G168">
        <v>99</v>
      </c>
      <c r="H168">
        <v>1717</v>
      </c>
      <c r="I168">
        <v>83.584274883456303</v>
      </c>
      <c r="J168">
        <v>12.596816608996548</v>
      </c>
      <c r="K168">
        <v>14.741043731778417</v>
      </c>
      <c r="L168">
        <v>60.80885714285715</v>
      </c>
      <c r="M168">
        <v>11.955432525951579</v>
      </c>
      <c r="N168">
        <v>46.373010380622816</v>
      </c>
      <c r="O168">
        <v>45.719031141868513</v>
      </c>
      <c r="P168">
        <v>135.17577854671285</v>
      </c>
      <c r="Q168">
        <v>135.18131487889269</v>
      </c>
      <c r="R168">
        <v>86.940689655172378</v>
      </c>
      <c r="S168">
        <v>86.323666416228448</v>
      </c>
      <c r="T168">
        <v>2.1442271227818712</v>
      </c>
      <c r="U168">
        <v>60.899825276645309</v>
      </c>
      <c r="V168">
        <v>50.950747820201158</v>
      </c>
      <c r="W168">
        <v>0.37041351193942929</v>
      </c>
      <c r="X168">
        <v>99</v>
      </c>
      <c r="Y168">
        <v>1717</v>
      </c>
      <c r="Z168">
        <v>1445</v>
      </c>
      <c r="AA168">
        <v>272</v>
      </c>
      <c r="AB168">
        <v>999</v>
      </c>
    </row>
    <row r="169" spans="1:28" x14ac:dyDescent="0.3">
      <c r="A169">
        <v>5</v>
      </c>
      <c r="B169">
        <v>2022</v>
      </c>
      <c r="C169">
        <v>99</v>
      </c>
      <c r="D169">
        <v>15</v>
      </c>
      <c r="E169">
        <v>44665</v>
      </c>
      <c r="F169" s="4"/>
      <c r="G169">
        <v>99</v>
      </c>
      <c r="X169">
        <v>99</v>
      </c>
      <c r="AB169">
        <v>999</v>
      </c>
    </row>
    <row r="170" spans="1:28" x14ac:dyDescent="0.3">
      <c r="A170">
        <v>5</v>
      </c>
      <c r="B170">
        <v>2022</v>
      </c>
      <c r="C170">
        <v>99</v>
      </c>
      <c r="D170">
        <v>15</v>
      </c>
      <c r="E170">
        <v>44666</v>
      </c>
      <c r="F170" s="4"/>
      <c r="G170">
        <v>99</v>
      </c>
      <c r="X170">
        <v>99</v>
      </c>
      <c r="AB170">
        <v>999</v>
      </c>
    </row>
    <row r="171" spans="1:28" x14ac:dyDescent="0.3">
      <c r="A171">
        <v>5</v>
      </c>
      <c r="B171">
        <v>2022</v>
      </c>
      <c r="C171">
        <v>99</v>
      </c>
      <c r="D171">
        <v>15</v>
      </c>
      <c r="E171">
        <v>44667</v>
      </c>
      <c r="F171" s="4"/>
      <c r="G171">
        <v>99</v>
      </c>
      <c r="X171">
        <v>99</v>
      </c>
      <c r="AB171">
        <v>999</v>
      </c>
    </row>
    <row r="172" spans="1:28" x14ac:dyDescent="0.3">
      <c r="A172">
        <v>5</v>
      </c>
      <c r="B172">
        <v>2022</v>
      </c>
      <c r="C172">
        <v>99</v>
      </c>
      <c r="D172">
        <v>16</v>
      </c>
      <c r="E172">
        <v>44669</v>
      </c>
      <c r="F172" s="4">
        <v>170</v>
      </c>
      <c r="G172">
        <v>99</v>
      </c>
      <c r="H172">
        <v>3964</v>
      </c>
      <c r="I172">
        <v>87.260570131180714</v>
      </c>
      <c r="J172">
        <v>12.659636730575183</v>
      </c>
      <c r="K172">
        <v>15.112462159434941</v>
      </c>
      <c r="L172">
        <v>60.744450050453949</v>
      </c>
      <c r="M172">
        <v>12.154036326942482</v>
      </c>
      <c r="N172">
        <v>48.503279515640763</v>
      </c>
      <c r="O172">
        <v>48.256623769871311</v>
      </c>
      <c r="P172">
        <v>128.93819374369323</v>
      </c>
      <c r="Q172">
        <v>130.07467204843596</v>
      </c>
      <c r="R172">
        <v>87.674740715958592</v>
      </c>
      <c r="S172">
        <v>87.076478458656752</v>
      </c>
      <c r="T172">
        <v>2.4528254288597591</v>
      </c>
      <c r="U172">
        <v>60.661957618567122</v>
      </c>
      <c r="V172">
        <v>60.448808971352598</v>
      </c>
      <c r="W172">
        <v>0.74873864783047439</v>
      </c>
      <c r="X172">
        <v>99</v>
      </c>
      <c r="Y172">
        <v>3964</v>
      </c>
      <c r="Z172">
        <v>3964</v>
      </c>
      <c r="AA172">
        <v>0</v>
      </c>
      <c r="AB172">
        <v>999</v>
      </c>
    </row>
    <row r="173" spans="1:28" x14ac:dyDescent="0.3">
      <c r="A173">
        <v>5</v>
      </c>
      <c r="B173">
        <v>2022</v>
      </c>
      <c r="C173">
        <v>99</v>
      </c>
      <c r="D173">
        <v>16</v>
      </c>
      <c r="E173">
        <v>44670</v>
      </c>
      <c r="F173" s="4">
        <v>170</v>
      </c>
      <c r="G173">
        <v>99</v>
      </c>
      <c r="H173">
        <v>6897</v>
      </c>
      <c r="I173">
        <v>86.21251267600725</v>
      </c>
      <c r="J173">
        <v>12.721409836065529</v>
      </c>
      <c r="K173">
        <v>14.890639720849125</v>
      </c>
      <c r="L173">
        <v>60.486510613550415</v>
      </c>
      <c r="M173">
        <v>11.99662295081961</v>
      </c>
      <c r="N173">
        <v>47.901459255615691</v>
      </c>
      <c r="O173">
        <v>47.325024598228914</v>
      </c>
      <c r="P173">
        <v>127.70032786885243</v>
      </c>
      <c r="Q173">
        <v>129.33393442622949</v>
      </c>
      <c r="R173">
        <v>87.322632146709623</v>
      </c>
      <c r="S173">
        <v>86.282434063092509</v>
      </c>
      <c r="T173">
        <v>2.1692298847835922</v>
      </c>
      <c r="U173">
        <v>60.666521676091058</v>
      </c>
      <c r="V173">
        <v>53.461837215933407</v>
      </c>
      <c r="W173">
        <v>0.50456720313179637</v>
      </c>
      <c r="X173">
        <v>99</v>
      </c>
      <c r="Y173">
        <v>6897</v>
      </c>
      <c r="Z173">
        <v>6100</v>
      </c>
      <c r="AA173">
        <v>797</v>
      </c>
      <c r="AB173">
        <v>999</v>
      </c>
    </row>
    <row r="174" spans="1:28" x14ac:dyDescent="0.3">
      <c r="A174">
        <v>5</v>
      </c>
      <c r="B174">
        <v>2022</v>
      </c>
      <c r="C174">
        <v>99</v>
      </c>
      <c r="D174">
        <v>16</v>
      </c>
      <c r="E174">
        <v>44671</v>
      </c>
      <c r="F174" s="4">
        <v>170</v>
      </c>
      <c r="G174">
        <v>99</v>
      </c>
      <c r="H174">
        <v>7577</v>
      </c>
      <c r="I174">
        <v>86.034683901822575</v>
      </c>
      <c r="J174">
        <v>12.60853151010703</v>
      </c>
      <c r="K174">
        <v>14.834914806498501</v>
      </c>
      <c r="L174">
        <v>60.472475888492397</v>
      </c>
      <c r="M174">
        <v>11.975356718192684</v>
      </c>
      <c r="N174">
        <v>47.749368217630447</v>
      </c>
      <c r="O174">
        <v>46.848543400713439</v>
      </c>
      <c r="P174">
        <v>126.62568752787278</v>
      </c>
      <c r="Q174">
        <v>126.1208382877527</v>
      </c>
      <c r="R174">
        <v>88.080488815244564</v>
      </c>
      <c r="S174">
        <v>86.494629314347549</v>
      </c>
      <c r="T174">
        <v>2.2263832963914756</v>
      </c>
      <c r="U174">
        <v>60.723373366767824</v>
      </c>
      <c r="V174">
        <v>53.735319081003048</v>
      </c>
      <c r="W174">
        <v>0.51511152171043939</v>
      </c>
      <c r="X174">
        <v>99</v>
      </c>
      <c r="Y174">
        <v>7577</v>
      </c>
      <c r="Z174">
        <v>6728</v>
      </c>
      <c r="AA174">
        <v>849</v>
      </c>
      <c r="AB174">
        <v>999</v>
      </c>
    </row>
    <row r="175" spans="1:28" x14ac:dyDescent="0.3">
      <c r="A175">
        <v>5</v>
      </c>
      <c r="B175">
        <v>2022</v>
      </c>
      <c r="C175">
        <v>99</v>
      </c>
      <c r="D175">
        <v>16</v>
      </c>
      <c r="E175">
        <v>44672</v>
      </c>
      <c r="F175" s="4">
        <v>170</v>
      </c>
      <c r="G175">
        <v>99</v>
      </c>
      <c r="H175">
        <v>7423</v>
      </c>
      <c r="I175">
        <v>87.078633966012944</v>
      </c>
      <c r="J175">
        <v>12.490452711788352</v>
      </c>
      <c r="K175">
        <v>14.80165880609079</v>
      </c>
      <c r="L175">
        <v>61.024178460709038</v>
      </c>
      <c r="M175">
        <v>11.954639175257681</v>
      </c>
      <c r="N175">
        <v>48.041834752726736</v>
      </c>
      <c r="O175">
        <v>47.123001046181422</v>
      </c>
      <c r="P175">
        <v>126.38039743015096</v>
      </c>
      <c r="Q175">
        <v>125.98476019722098</v>
      </c>
      <c r="R175">
        <v>88.255467511885698</v>
      </c>
      <c r="S175">
        <v>86.772569281352645</v>
      </c>
      <c r="T175">
        <v>2.3112060943024368</v>
      </c>
      <c r="U175">
        <v>60.823925636535101</v>
      </c>
      <c r="V175">
        <v>54.694060256465981</v>
      </c>
      <c r="W175">
        <v>0.5814360770577931</v>
      </c>
      <c r="X175">
        <v>99</v>
      </c>
      <c r="Y175">
        <v>7423</v>
      </c>
      <c r="Z175">
        <v>6693</v>
      </c>
      <c r="AA175">
        <v>730</v>
      </c>
      <c r="AB175">
        <v>999</v>
      </c>
    </row>
    <row r="176" spans="1:28" x14ac:dyDescent="0.3">
      <c r="A176">
        <v>5</v>
      </c>
      <c r="B176">
        <v>2022</v>
      </c>
      <c r="C176">
        <v>99</v>
      </c>
      <c r="D176">
        <v>16</v>
      </c>
      <c r="E176">
        <v>44673</v>
      </c>
      <c r="F176" s="4">
        <v>170</v>
      </c>
      <c r="G176">
        <v>99</v>
      </c>
      <c r="H176">
        <v>6100</v>
      </c>
      <c r="I176">
        <v>86.255836060461689</v>
      </c>
      <c r="J176">
        <v>12.756705312337777</v>
      </c>
      <c r="K176">
        <v>15.078004590916564</v>
      </c>
      <c r="L176">
        <v>60.229926217412718</v>
      </c>
      <c r="M176">
        <v>11.821768472053984</v>
      </c>
      <c r="N176">
        <v>48.066447482263371</v>
      </c>
      <c r="O176">
        <v>47.47031331140731</v>
      </c>
      <c r="P176">
        <v>127.51341062467556</v>
      </c>
      <c r="Q176">
        <v>128.50545077002943</v>
      </c>
      <c r="R176">
        <v>87.930082449941125</v>
      </c>
      <c r="S176">
        <v>86.216218168683341</v>
      </c>
      <c r="T176">
        <v>2.3212992785787843</v>
      </c>
      <c r="U176">
        <v>60.570655737704918</v>
      </c>
      <c r="V176">
        <v>57.167255031792784</v>
      </c>
      <c r="W176">
        <v>0.62950819672131153</v>
      </c>
      <c r="X176">
        <v>99</v>
      </c>
      <c r="Y176">
        <v>6100</v>
      </c>
      <c r="Z176">
        <v>5779</v>
      </c>
      <c r="AA176">
        <v>321</v>
      </c>
      <c r="AB176">
        <v>999</v>
      </c>
    </row>
    <row r="177" spans="1:28" x14ac:dyDescent="0.3">
      <c r="A177">
        <v>5</v>
      </c>
      <c r="B177">
        <v>2022</v>
      </c>
      <c r="C177">
        <v>99</v>
      </c>
      <c r="D177">
        <v>16</v>
      </c>
      <c r="E177">
        <v>44674</v>
      </c>
      <c r="F177" s="4"/>
      <c r="G177">
        <v>99</v>
      </c>
      <c r="X177">
        <v>99</v>
      </c>
      <c r="AB177">
        <v>999</v>
      </c>
    </row>
    <row r="178" spans="1:28" x14ac:dyDescent="0.3">
      <c r="A178">
        <v>5</v>
      </c>
      <c r="B178">
        <v>2022</v>
      </c>
      <c r="C178">
        <v>99</v>
      </c>
      <c r="D178">
        <v>17</v>
      </c>
      <c r="E178">
        <v>44676</v>
      </c>
      <c r="F178" s="4">
        <v>170</v>
      </c>
      <c r="G178">
        <v>99</v>
      </c>
      <c r="H178">
        <v>7699</v>
      </c>
      <c r="I178">
        <v>87.057098314201056</v>
      </c>
      <c r="J178">
        <v>12.818245307725908</v>
      </c>
      <c r="K178">
        <v>14.869560753736213</v>
      </c>
      <c r="L178">
        <v>60.83920977384988</v>
      </c>
      <c r="M178">
        <v>11.884999272515669</v>
      </c>
      <c r="N178">
        <v>47.747743813682682</v>
      </c>
      <c r="O178">
        <v>46.663754186689971</v>
      </c>
      <c r="P178">
        <v>129.16848537756439</v>
      </c>
      <c r="Q178">
        <v>127.84941073766916</v>
      </c>
      <c r="R178">
        <v>88.096715472892683</v>
      </c>
      <c r="S178">
        <v>86.263409337676634</v>
      </c>
      <c r="T178">
        <v>2.0513154460103049</v>
      </c>
      <c r="U178">
        <v>60.632030133783601</v>
      </c>
      <c r="V178">
        <v>54.004295954300041</v>
      </c>
      <c r="W178">
        <v>0.68047798415378613</v>
      </c>
      <c r="X178">
        <v>99</v>
      </c>
      <c r="Y178">
        <v>7699</v>
      </c>
      <c r="Z178">
        <v>6873</v>
      </c>
      <c r="AA178">
        <v>826</v>
      </c>
      <c r="AB178">
        <v>999</v>
      </c>
    </row>
    <row r="179" spans="1:28" x14ac:dyDescent="0.3">
      <c r="A179">
        <v>5</v>
      </c>
      <c r="B179">
        <v>2022</v>
      </c>
      <c r="C179">
        <v>99</v>
      </c>
      <c r="D179">
        <v>17</v>
      </c>
      <c r="E179">
        <v>44677</v>
      </c>
      <c r="F179" s="4">
        <v>170</v>
      </c>
      <c r="G179">
        <v>99</v>
      </c>
      <c r="H179">
        <v>7843</v>
      </c>
      <c r="I179">
        <v>86.650873379437797</v>
      </c>
      <c r="J179">
        <v>12.82333093006496</v>
      </c>
      <c r="K179">
        <v>14.97376020408166</v>
      </c>
      <c r="L179">
        <v>61.220225794106547</v>
      </c>
      <c r="M179">
        <v>11.922191780821873</v>
      </c>
      <c r="N179">
        <v>46.241851745024526</v>
      </c>
      <c r="O179">
        <v>45.483201153568864</v>
      </c>
      <c r="P179">
        <v>121.35025234318672</v>
      </c>
      <c r="Q179">
        <v>122.0144196106705</v>
      </c>
      <c r="R179">
        <v>87.78099902056799</v>
      </c>
      <c r="S179">
        <v>86.670454545454703</v>
      </c>
      <c r="T179">
        <v>2.1504292740166986</v>
      </c>
      <c r="U179">
        <v>60.63649113859492</v>
      </c>
      <c r="V179">
        <v>53.474003083130491</v>
      </c>
      <c r="W179">
        <v>0.53984444727782721</v>
      </c>
      <c r="X179">
        <v>99</v>
      </c>
      <c r="Y179">
        <v>7843</v>
      </c>
      <c r="Z179">
        <v>6935</v>
      </c>
      <c r="AA179">
        <v>908</v>
      </c>
      <c r="AB179">
        <v>999</v>
      </c>
    </row>
    <row r="180" spans="1:28" x14ac:dyDescent="0.3">
      <c r="A180">
        <v>5</v>
      </c>
      <c r="B180">
        <v>2022</v>
      </c>
      <c r="C180">
        <v>99</v>
      </c>
      <c r="D180">
        <v>17</v>
      </c>
      <c r="E180">
        <v>44678</v>
      </c>
      <c r="F180" s="4">
        <v>170</v>
      </c>
      <c r="G180">
        <v>99</v>
      </c>
      <c r="H180">
        <v>6712</v>
      </c>
      <c r="I180">
        <v>86.009609645871393</v>
      </c>
      <c r="J180">
        <v>13.108482871125624</v>
      </c>
      <c r="K180">
        <v>15.117376658220218</v>
      </c>
      <c r="L180">
        <v>60.506981666418199</v>
      </c>
      <c r="M180">
        <v>11.808580750407836</v>
      </c>
      <c r="N180">
        <v>47.024800130527005</v>
      </c>
      <c r="O180">
        <v>45.789525208027428</v>
      </c>
      <c r="P180">
        <v>125.4562805872757</v>
      </c>
      <c r="Q180">
        <v>123.78091353996736</v>
      </c>
      <c r="R180">
        <v>87.880951351351115</v>
      </c>
      <c r="S180">
        <v>86.70232558139503</v>
      </c>
      <c r="T180">
        <v>2.008893787094594</v>
      </c>
      <c r="U180">
        <v>60.467222884386175</v>
      </c>
      <c r="V180">
        <v>54.946331639159105</v>
      </c>
      <c r="W180">
        <v>0.62142431466031001</v>
      </c>
      <c r="X180">
        <v>99</v>
      </c>
      <c r="Y180">
        <v>6712</v>
      </c>
      <c r="Z180">
        <v>6130</v>
      </c>
      <c r="AA180">
        <v>582</v>
      </c>
      <c r="AB180">
        <v>999</v>
      </c>
    </row>
    <row r="181" spans="1:28" x14ac:dyDescent="0.3">
      <c r="A181">
        <v>5</v>
      </c>
      <c r="B181">
        <v>2022</v>
      </c>
      <c r="C181">
        <v>99</v>
      </c>
      <c r="D181">
        <v>17</v>
      </c>
      <c r="E181">
        <v>44679</v>
      </c>
      <c r="F181" s="4">
        <v>170</v>
      </c>
      <c r="G181">
        <v>99</v>
      </c>
      <c r="H181">
        <v>7152</v>
      </c>
      <c r="I181">
        <v>86.034032429868219</v>
      </c>
      <c r="J181">
        <v>12.654865073245928</v>
      </c>
      <c r="K181">
        <v>14.996844313889984</v>
      </c>
      <c r="L181">
        <v>60.934185786233805</v>
      </c>
      <c r="M181">
        <v>11.965119506553577</v>
      </c>
      <c r="N181">
        <v>46.825597532767929</v>
      </c>
      <c r="O181">
        <v>46.123670007710089</v>
      </c>
      <c r="P181">
        <v>121.35281418658444</v>
      </c>
      <c r="Q181">
        <v>122.9520431765613</v>
      </c>
      <c r="R181">
        <v>88.149602010892394</v>
      </c>
      <c r="S181">
        <v>86.408897742364189</v>
      </c>
      <c r="T181">
        <v>2.3419792406440578</v>
      </c>
      <c r="U181">
        <v>60.669183445190157</v>
      </c>
      <c r="V181">
        <v>54.877185714913587</v>
      </c>
      <c r="W181">
        <v>0.6482102908277404</v>
      </c>
      <c r="X181">
        <v>99</v>
      </c>
      <c r="Y181">
        <v>7152</v>
      </c>
      <c r="Z181">
        <v>6485</v>
      </c>
      <c r="AA181">
        <v>667</v>
      </c>
      <c r="AB181">
        <v>999</v>
      </c>
    </row>
    <row r="182" spans="1:28" x14ac:dyDescent="0.3">
      <c r="A182">
        <v>5</v>
      </c>
      <c r="B182">
        <v>2022</v>
      </c>
      <c r="C182">
        <v>99</v>
      </c>
      <c r="D182">
        <v>17</v>
      </c>
      <c r="E182">
        <v>44680</v>
      </c>
      <c r="F182" s="4">
        <v>170</v>
      </c>
      <c r="G182">
        <v>99</v>
      </c>
      <c r="H182">
        <v>5200</v>
      </c>
      <c r="I182">
        <v>83.6448076834495</v>
      </c>
      <c r="J182">
        <v>12.51280203476049</v>
      </c>
      <c r="K182">
        <v>14.403024061597744</v>
      </c>
      <c r="L182">
        <v>59.431669233731306</v>
      </c>
      <c r="M182">
        <v>11.957015684612079</v>
      </c>
      <c r="N182">
        <v>46.485375158965681</v>
      </c>
      <c r="O182">
        <v>45.650837396650402</v>
      </c>
      <c r="P182">
        <v>122.5050869012293</v>
      </c>
      <c r="Q182">
        <v>123.57969478592622</v>
      </c>
      <c r="R182">
        <v>86.56893256893251</v>
      </c>
      <c r="S182">
        <v>84.619582593250399</v>
      </c>
      <c r="T182">
        <v>1.8902220268372536</v>
      </c>
      <c r="U182">
        <v>60.912500000000001</v>
      </c>
      <c r="V182">
        <v>55.08232832992644</v>
      </c>
      <c r="W182">
        <v>0.64769230769230779</v>
      </c>
      <c r="X182">
        <v>99</v>
      </c>
      <c r="Y182">
        <v>5200</v>
      </c>
      <c r="Z182">
        <v>4718</v>
      </c>
      <c r="AA182">
        <v>482</v>
      </c>
      <c r="AB182">
        <v>999</v>
      </c>
    </row>
    <row r="183" spans="1:28" x14ac:dyDescent="0.3">
      <c r="A183">
        <v>5</v>
      </c>
      <c r="B183">
        <v>2022</v>
      </c>
      <c r="C183">
        <v>99</v>
      </c>
      <c r="D183">
        <v>17</v>
      </c>
      <c r="E183">
        <v>44681</v>
      </c>
      <c r="F183" s="4"/>
      <c r="G183">
        <v>99</v>
      </c>
      <c r="X183">
        <v>99</v>
      </c>
      <c r="AB183">
        <v>999</v>
      </c>
    </row>
    <row r="184" spans="1:28" x14ac:dyDescent="0.3">
      <c r="A184">
        <v>5</v>
      </c>
      <c r="B184">
        <v>2022</v>
      </c>
      <c r="C184">
        <v>99</v>
      </c>
      <c r="D184">
        <v>18</v>
      </c>
      <c r="E184">
        <v>44683</v>
      </c>
      <c r="F184" s="4">
        <v>170</v>
      </c>
      <c r="G184">
        <v>99</v>
      </c>
      <c r="H184">
        <v>6337</v>
      </c>
      <c r="I184">
        <v>82.874925032116323</v>
      </c>
      <c r="J184">
        <v>12.485248252375001</v>
      </c>
      <c r="K184">
        <v>14.299259317751112</v>
      </c>
      <c r="L184">
        <v>59.166392924826447</v>
      </c>
      <c r="M184">
        <v>11.990464240903339</v>
      </c>
      <c r="N184">
        <v>47.065423911095195</v>
      </c>
      <c r="O184">
        <v>46.128048780487809</v>
      </c>
      <c r="P184">
        <v>127.48467467288044</v>
      </c>
      <c r="Q184">
        <v>126.05090518013984</v>
      </c>
      <c r="R184">
        <v>86.220756046019986</v>
      </c>
      <c r="S184">
        <v>84.227470059880261</v>
      </c>
      <c r="T184">
        <v>1.8140110653761123</v>
      </c>
      <c r="U184">
        <v>60.969543948240485</v>
      </c>
      <c r="V184">
        <v>53.460383509994621</v>
      </c>
      <c r="W184">
        <v>0.56477828625532578</v>
      </c>
      <c r="X184">
        <v>99</v>
      </c>
      <c r="Y184">
        <v>6337</v>
      </c>
      <c r="Z184">
        <v>5579</v>
      </c>
      <c r="AA184">
        <v>758</v>
      </c>
      <c r="AB184">
        <v>999</v>
      </c>
    </row>
    <row r="185" spans="1:28" x14ac:dyDescent="0.3">
      <c r="A185">
        <v>5</v>
      </c>
      <c r="B185">
        <v>2022</v>
      </c>
      <c r="C185">
        <v>99</v>
      </c>
      <c r="D185">
        <v>18</v>
      </c>
      <c r="E185">
        <v>44684</v>
      </c>
      <c r="F185" s="4">
        <v>170</v>
      </c>
      <c r="G185">
        <v>99</v>
      </c>
      <c r="H185">
        <v>6727</v>
      </c>
      <c r="I185">
        <v>84.235082492892843</v>
      </c>
      <c r="J185">
        <v>12.566861924686179</v>
      </c>
      <c r="K185">
        <v>14.670968317715284</v>
      </c>
      <c r="L185">
        <v>59.524495017105451</v>
      </c>
      <c r="M185">
        <v>11.915414225941422</v>
      </c>
      <c r="N185">
        <v>46.968870292887033</v>
      </c>
      <c r="O185">
        <v>46.096984924623115</v>
      </c>
      <c r="P185">
        <v>123.50962343096236</v>
      </c>
      <c r="Q185">
        <v>123.05355648535564</v>
      </c>
      <c r="R185">
        <v>87.523770304278074</v>
      </c>
      <c r="S185">
        <v>85.200764154220309</v>
      </c>
      <c r="T185">
        <v>2.1041063930291113</v>
      </c>
      <c r="U185">
        <v>60.745503196075504</v>
      </c>
      <c r="V185">
        <v>53.759340457746205</v>
      </c>
      <c r="W185">
        <v>0.57306377285565613</v>
      </c>
      <c r="X185">
        <v>99</v>
      </c>
      <c r="Y185">
        <v>6727</v>
      </c>
      <c r="Z185">
        <v>5975</v>
      </c>
      <c r="AA185">
        <v>752</v>
      </c>
      <c r="AB185">
        <v>999</v>
      </c>
    </row>
    <row r="186" spans="1:28" x14ac:dyDescent="0.3">
      <c r="A186">
        <v>5</v>
      </c>
      <c r="B186">
        <v>2022</v>
      </c>
      <c r="C186">
        <v>99</v>
      </c>
      <c r="D186">
        <v>18</v>
      </c>
      <c r="E186">
        <v>44685</v>
      </c>
      <c r="F186" s="4">
        <v>170</v>
      </c>
      <c r="G186">
        <v>99</v>
      </c>
      <c r="H186">
        <v>5946</v>
      </c>
      <c r="I186">
        <v>85.316347112821475</v>
      </c>
      <c r="J186">
        <v>12.409547450830663</v>
      </c>
      <c r="K186">
        <v>14.543747265690721</v>
      </c>
      <c r="L186">
        <v>60.349143530203442</v>
      </c>
      <c r="M186">
        <v>11.945885048692</v>
      </c>
      <c r="N186">
        <v>46.664947468958921</v>
      </c>
      <c r="O186">
        <v>45.835148042024819</v>
      </c>
      <c r="P186">
        <v>124.91579148367384</v>
      </c>
      <c r="Q186">
        <v>122.80924193240402</v>
      </c>
      <c r="R186">
        <v>87.848124999999825</v>
      </c>
      <c r="S186">
        <v>85.982930693069306</v>
      </c>
      <c r="T186">
        <v>2.1341998148600534</v>
      </c>
      <c r="U186">
        <v>61.010595358224016</v>
      </c>
      <c r="V186">
        <v>53.420440647258843</v>
      </c>
      <c r="W186">
        <v>0.66229397914564436</v>
      </c>
      <c r="X186">
        <v>99</v>
      </c>
      <c r="Y186">
        <v>5946</v>
      </c>
      <c r="Z186">
        <v>5237</v>
      </c>
      <c r="AA186">
        <v>709</v>
      </c>
      <c r="AB186">
        <v>999</v>
      </c>
    </row>
    <row r="187" spans="1:28" x14ac:dyDescent="0.3">
      <c r="A187">
        <v>5</v>
      </c>
      <c r="B187">
        <v>2022</v>
      </c>
      <c r="C187">
        <v>99</v>
      </c>
      <c r="D187">
        <v>18</v>
      </c>
      <c r="E187">
        <v>44686</v>
      </c>
      <c r="F187" s="4">
        <v>170</v>
      </c>
      <c r="G187">
        <v>99</v>
      </c>
      <c r="H187">
        <v>6682</v>
      </c>
      <c r="I187">
        <v>83.826189753795902</v>
      </c>
      <c r="J187">
        <v>12.436321148389252</v>
      </c>
      <c r="K187">
        <v>14.516625243299901</v>
      </c>
      <c r="L187">
        <v>59.486666167440511</v>
      </c>
      <c r="M187">
        <v>11.856417960273729</v>
      </c>
      <c r="N187">
        <v>46.687426949407239</v>
      </c>
      <c r="O187">
        <v>45.961262314242781</v>
      </c>
      <c r="P187">
        <v>122.2001669449082</v>
      </c>
      <c r="Q187">
        <v>122.11500584209644</v>
      </c>
      <c r="R187">
        <v>87.101942429206304</v>
      </c>
      <c r="S187">
        <v>84.82371116125654</v>
      </c>
      <c r="T187">
        <v>2.0803040949106566</v>
      </c>
      <c r="U187">
        <v>60.913049985034405</v>
      </c>
      <c r="V187">
        <v>54.385430650212257</v>
      </c>
      <c r="W187">
        <v>0.61403771325950307</v>
      </c>
      <c r="X187">
        <v>99</v>
      </c>
      <c r="Y187">
        <v>6682</v>
      </c>
      <c r="Z187">
        <v>5991</v>
      </c>
      <c r="AA187">
        <v>691</v>
      </c>
      <c r="AB187">
        <v>999</v>
      </c>
    </row>
    <row r="188" spans="1:28" x14ac:dyDescent="0.3">
      <c r="A188">
        <v>5</v>
      </c>
      <c r="B188">
        <v>2022</v>
      </c>
      <c r="C188">
        <v>99</v>
      </c>
      <c r="D188">
        <v>18</v>
      </c>
      <c r="E188">
        <v>44687</v>
      </c>
      <c r="F188" s="4">
        <v>170</v>
      </c>
      <c r="G188">
        <v>99</v>
      </c>
      <c r="H188">
        <v>687</v>
      </c>
      <c r="I188">
        <v>81.468413373788948</v>
      </c>
      <c r="J188">
        <v>12.179925650557635</v>
      </c>
      <c r="K188">
        <v>13.829314868804644</v>
      </c>
      <c r="L188">
        <v>58.704868804664684</v>
      </c>
      <c r="M188">
        <v>12.339776951672867</v>
      </c>
      <c r="N188">
        <v>46.092936802973981</v>
      </c>
      <c r="O188">
        <v>45.325278810408918</v>
      </c>
      <c r="P188">
        <v>112.89776951672862</v>
      </c>
      <c r="Q188">
        <v>115.08550185873609</v>
      </c>
      <c r="R188">
        <v>84.186836518046732</v>
      </c>
      <c r="S188">
        <v>83.300775193798401</v>
      </c>
      <c r="T188">
        <v>1.6493892182470149</v>
      </c>
      <c r="U188">
        <v>61.075691411935949</v>
      </c>
      <c r="V188">
        <v>47.956756784664762</v>
      </c>
      <c r="W188">
        <v>0.29112081513828236</v>
      </c>
      <c r="X188">
        <v>99</v>
      </c>
      <c r="Y188">
        <v>687</v>
      </c>
      <c r="Z188">
        <v>538</v>
      </c>
      <c r="AA188">
        <v>149</v>
      </c>
      <c r="AB188">
        <v>999</v>
      </c>
    </row>
    <row r="189" spans="1:28" x14ac:dyDescent="0.3">
      <c r="A189">
        <v>5</v>
      </c>
      <c r="B189">
        <v>2022</v>
      </c>
      <c r="C189">
        <v>99</v>
      </c>
      <c r="D189">
        <v>18</v>
      </c>
      <c r="E189">
        <v>44688</v>
      </c>
      <c r="F189" s="4"/>
      <c r="G189">
        <v>99</v>
      </c>
      <c r="X189">
        <v>99</v>
      </c>
      <c r="AB189">
        <v>999</v>
      </c>
    </row>
    <row r="190" spans="1:28" x14ac:dyDescent="0.3">
      <c r="A190">
        <v>5</v>
      </c>
      <c r="B190">
        <v>2022</v>
      </c>
      <c r="C190">
        <v>99</v>
      </c>
      <c r="D190">
        <v>19</v>
      </c>
      <c r="E190">
        <v>44690</v>
      </c>
      <c r="F190" s="4">
        <v>170</v>
      </c>
      <c r="G190">
        <v>99</v>
      </c>
      <c r="H190">
        <v>6577</v>
      </c>
      <c r="I190">
        <v>85.48757791391894</v>
      </c>
      <c r="J190">
        <v>12.88366935483873</v>
      </c>
      <c r="K190">
        <v>14.751659056316512</v>
      </c>
      <c r="L190">
        <v>59.934919305724698</v>
      </c>
      <c r="M190">
        <v>11.37449596774192</v>
      </c>
      <c r="N190">
        <v>46.651545698924721</v>
      </c>
      <c r="O190">
        <v>45.675516719879006</v>
      </c>
      <c r="P190">
        <v>123.93968413978499</v>
      </c>
      <c r="Q190">
        <v>124.35433467741937</v>
      </c>
      <c r="R190">
        <v>87.010425716768069</v>
      </c>
      <c r="S190">
        <v>84.97474978050947</v>
      </c>
      <c r="T190">
        <v>1.8679897014777804</v>
      </c>
      <c r="U190">
        <v>60.634483807206934</v>
      </c>
      <c r="V190">
        <v>54.650527230283323</v>
      </c>
      <c r="W190">
        <v>0.62885814201003509</v>
      </c>
      <c r="X190">
        <v>99</v>
      </c>
      <c r="Y190">
        <v>6577</v>
      </c>
      <c r="Z190">
        <v>5952</v>
      </c>
      <c r="AA190">
        <v>625</v>
      </c>
      <c r="AB190">
        <v>999</v>
      </c>
    </row>
    <row r="191" spans="1:28" x14ac:dyDescent="0.3">
      <c r="A191">
        <v>5</v>
      </c>
      <c r="B191">
        <v>2022</v>
      </c>
      <c r="C191">
        <v>99</v>
      </c>
      <c r="D191">
        <v>19</v>
      </c>
      <c r="E191">
        <v>44691</v>
      </c>
      <c r="F191" s="4">
        <v>170</v>
      </c>
      <c r="G191">
        <v>99</v>
      </c>
      <c r="H191">
        <v>6014</v>
      </c>
      <c r="I191">
        <v>85.039391413189392</v>
      </c>
      <c r="J191">
        <v>12.691862955032139</v>
      </c>
      <c r="K191">
        <v>14.797862493757297</v>
      </c>
      <c r="L191">
        <v>60.327058627581458</v>
      </c>
      <c r="M191">
        <v>11.822840827979977</v>
      </c>
      <c r="N191">
        <v>46.345412352731159</v>
      </c>
      <c r="O191">
        <v>45.586754730453407</v>
      </c>
      <c r="P191">
        <v>119.54996431120628</v>
      </c>
      <c r="Q191">
        <v>119.3893647394718</v>
      </c>
      <c r="R191">
        <v>87.671917808219007</v>
      </c>
      <c r="S191">
        <v>86.091949709138532</v>
      </c>
      <c r="T191">
        <v>2.1059995387251473</v>
      </c>
      <c r="U191">
        <v>60.762554040571992</v>
      </c>
      <c r="V191">
        <v>56.359604523145514</v>
      </c>
      <c r="W191">
        <v>0.58347189890256046</v>
      </c>
      <c r="X191">
        <v>99</v>
      </c>
      <c r="Y191">
        <v>6014</v>
      </c>
      <c r="Z191">
        <v>5604</v>
      </c>
      <c r="AA191">
        <v>410</v>
      </c>
      <c r="AB191">
        <v>999</v>
      </c>
    </row>
    <row r="192" spans="1:28" x14ac:dyDescent="0.3">
      <c r="A192">
        <v>5</v>
      </c>
      <c r="B192">
        <v>2022</v>
      </c>
      <c r="C192">
        <v>99</v>
      </c>
      <c r="D192">
        <v>19</v>
      </c>
      <c r="E192">
        <v>44692</v>
      </c>
      <c r="F192" s="4">
        <v>170</v>
      </c>
      <c r="G192">
        <v>99</v>
      </c>
      <c r="H192">
        <v>6273</v>
      </c>
      <c r="I192">
        <v>84.581045742861747</v>
      </c>
      <c r="J192">
        <v>12.838095238095244</v>
      </c>
      <c r="K192">
        <v>14.828395022335645</v>
      </c>
      <c r="L192">
        <v>60.115533748204818</v>
      </c>
      <c r="M192">
        <v>11.943662464985964</v>
      </c>
      <c r="N192">
        <v>46.809598878963051</v>
      </c>
      <c r="O192">
        <v>45.999649675950238</v>
      </c>
      <c r="P192">
        <v>120.23231792717088</v>
      </c>
      <c r="Q192">
        <v>120.02380952380952</v>
      </c>
      <c r="R192">
        <v>87.260937500000139</v>
      </c>
      <c r="S192">
        <v>85.984086336199269</v>
      </c>
      <c r="T192">
        <v>1.9902997842404004</v>
      </c>
      <c r="U192">
        <v>60.683405069344794</v>
      </c>
      <c r="V192">
        <v>54.961535133615691</v>
      </c>
      <c r="W192">
        <v>0.63860991551091995</v>
      </c>
      <c r="X192">
        <v>99</v>
      </c>
      <c r="Y192">
        <v>6273</v>
      </c>
      <c r="Z192">
        <v>5712</v>
      </c>
      <c r="AA192">
        <v>561</v>
      </c>
      <c r="AB192">
        <v>999</v>
      </c>
    </row>
    <row r="193" spans="1:28" x14ac:dyDescent="0.3">
      <c r="A193">
        <v>5</v>
      </c>
      <c r="B193">
        <v>2022</v>
      </c>
      <c r="C193">
        <v>99</v>
      </c>
      <c r="D193">
        <v>19</v>
      </c>
      <c r="E193">
        <v>44693</v>
      </c>
      <c r="F193" s="4">
        <v>170</v>
      </c>
      <c r="G193">
        <v>99</v>
      </c>
      <c r="H193">
        <v>5628</v>
      </c>
      <c r="I193">
        <v>85.077469784682279</v>
      </c>
      <c r="J193">
        <v>12.50419043871727</v>
      </c>
      <c r="K193">
        <v>14.65822577777778</v>
      </c>
      <c r="L193">
        <v>60.253351111111023</v>
      </c>
      <c r="M193">
        <v>12.044461931929936</v>
      </c>
      <c r="N193">
        <v>47.039937045052142</v>
      </c>
      <c r="O193">
        <v>46.128860908912046</v>
      </c>
      <c r="P193">
        <v>121.79893763525477</v>
      </c>
      <c r="Q193">
        <v>121.88058233326778</v>
      </c>
      <c r="R193">
        <v>88.070041265474487</v>
      </c>
      <c r="S193">
        <v>86.037548678007909</v>
      </c>
      <c r="T193">
        <v>2.1540353390605071</v>
      </c>
      <c r="U193">
        <v>60.859808102345426</v>
      </c>
      <c r="V193">
        <v>54.747329374088316</v>
      </c>
      <c r="W193">
        <v>0.69936034115138579</v>
      </c>
      <c r="X193">
        <v>99</v>
      </c>
      <c r="Y193">
        <v>5628</v>
      </c>
      <c r="Z193">
        <v>5083</v>
      </c>
      <c r="AA193">
        <v>545</v>
      </c>
      <c r="AB193">
        <v>999</v>
      </c>
    </row>
    <row r="194" spans="1:28" x14ac:dyDescent="0.3">
      <c r="A194">
        <v>5</v>
      </c>
      <c r="B194">
        <v>2022</v>
      </c>
      <c r="C194">
        <v>99</v>
      </c>
      <c r="D194">
        <v>19</v>
      </c>
      <c r="E194">
        <v>44694</v>
      </c>
      <c r="F194" s="4">
        <v>170</v>
      </c>
      <c r="G194">
        <v>99</v>
      </c>
      <c r="H194">
        <v>4189</v>
      </c>
      <c r="I194">
        <v>84.414896150960445</v>
      </c>
      <c r="J194">
        <v>12.650330116810556</v>
      </c>
      <c r="K194">
        <v>14.841647171162538</v>
      </c>
      <c r="L194">
        <v>59.611351157794175</v>
      </c>
      <c r="M194">
        <v>11.906551549009651</v>
      </c>
      <c r="N194">
        <v>46.081788163576334</v>
      </c>
      <c r="O194">
        <v>45.795021590043184</v>
      </c>
      <c r="P194">
        <v>123.43727780599291</v>
      </c>
      <c r="Q194">
        <v>125.62265109192484</v>
      </c>
      <c r="R194">
        <v>87.099226890756384</v>
      </c>
      <c r="S194">
        <v>85.849238845144384</v>
      </c>
      <c r="T194">
        <v>2.1913170543519813</v>
      </c>
      <c r="U194">
        <v>60.698018620195761</v>
      </c>
      <c r="V194">
        <v>56.776908993228112</v>
      </c>
      <c r="W194">
        <v>0.81904989257579375</v>
      </c>
      <c r="X194">
        <v>99</v>
      </c>
      <c r="Y194">
        <v>4189</v>
      </c>
      <c r="Z194">
        <v>3938</v>
      </c>
      <c r="AA194">
        <v>251</v>
      </c>
      <c r="AB194">
        <v>999</v>
      </c>
    </row>
    <row r="195" spans="1:28" x14ac:dyDescent="0.3">
      <c r="A195">
        <v>5</v>
      </c>
      <c r="B195">
        <v>2022</v>
      </c>
      <c r="C195">
        <v>99</v>
      </c>
      <c r="D195">
        <v>19</v>
      </c>
      <c r="E195">
        <v>44695</v>
      </c>
      <c r="F195" s="4"/>
      <c r="G195">
        <v>99</v>
      </c>
      <c r="X195">
        <v>99</v>
      </c>
      <c r="AB195">
        <v>999</v>
      </c>
    </row>
    <row r="196" spans="1:28" x14ac:dyDescent="0.3">
      <c r="A196">
        <v>5</v>
      </c>
      <c r="B196">
        <v>2022</v>
      </c>
      <c r="C196">
        <v>99</v>
      </c>
      <c r="D196">
        <v>20</v>
      </c>
      <c r="E196">
        <v>44697</v>
      </c>
      <c r="F196" s="4">
        <v>170</v>
      </c>
      <c r="G196">
        <v>99</v>
      </c>
      <c r="H196">
        <v>5466</v>
      </c>
      <c r="I196">
        <v>84.340907420289057</v>
      </c>
      <c r="J196">
        <v>12.562855438456936</v>
      </c>
      <c r="K196">
        <v>14.771015925315764</v>
      </c>
      <c r="L196">
        <v>60.126131453680067</v>
      </c>
      <c r="M196">
        <v>11.829071385961388</v>
      </c>
      <c r="N196">
        <v>45.924438258103002</v>
      </c>
      <c r="O196">
        <v>45.627883850437549</v>
      </c>
      <c r="P196">
        <v>121.3103996818453</v>
      </c>
      <c r="Q196">
        <v>122.15470272419964</v>
      </c>
      <c r="R196">
        <v>87.104163309159276</v>
      </c>
      <c r="S196">
        <v>85.852095933263428</v>
      </c>
      <c r="T196">
        <v>2.2081604868588265</v>
      </c>
      <c r="U196">
        <v>60.768569337724109</v>
      </c>
      <c r="V196">
        <v>55.729429086009411</v>
      </c>
      <c r="W196">
        <v>0.51829491401390415</v>
      </c>
      <c r="X196">
        <v>99</v>
      </c>
      <c r="Y196">
        <v>5466</v>
      </c>
      <c r="Z196">
        <v>5029</v>
      </c>
      <c r="AA196">
        <v>437</v>
      </c>
      <c r="AB196">
        <v>999</v>
      </c>
    </row>
    <row r="197" spans="1:28" x14ac:dyDescent="0.3">
      <c r="A197">
        <v>5</v>
      </c>
      <c r="B197">
        <v>2022</v>
      </c>
      <c r="C197">
        <v>99</v>
      </c>
      <c r="D197">
        <v>20</v>
      </c>
      <c r="E197">
        <v>44698</v>
      </c>
      <c r="F197" s="4"/>
      <c r="G197">
        <v>99</v>
      </c>
      <c r="X197">
        <v>99</v>
      </c>
      <c r="AB197">
        <v>999</v>
      </c>
    </row>
    <row r="198" spans="1:28" x14ac:dyDescent="0.3">
      <c r="A198">
        <v>5</v>
      </c>
      <c r="B198">
        <v>2022</v>
      </c>
      <c r="C198">
        <v>99</v>
      </c>
      <c r="D198">
        <v>20</v>
      </c>
      <c r="E198">
        <v>44699</v>
      </c>
      <c r="F198" s="4">
        <v>170</v>
      </c>
      <c r="G198">
        <v>99</v>
      </c>
      <c r="H198">
        <v>6924</v>
      </c>
      <c r="I198">
        <v>86.082712298693465</v>
      </c>
      <c r="J198">
        <v>12.90989930286605</v>
      </c>
      <c r="K198">
        <v>14.919179309348319</v>
      </c>
      <c r="L198">
        <v>60.634570148822448</v>
      </c>
      <c r="M198">
        <v>11.71110766847406</v>
      </c>
      <c r="N198">
        <v>46.138363805391997</v>
      </c>
      <c r="O198">
        <v>45.470023237800149</v>
      </c>
      <c r="P198">
        <v>120.23067389620448</v>
      </c>
      <c r="Q198">
        <v>121.11309062742062</v>
      </c>
      <c r="R198">
        <v>87.958087318087351</v>
      </c>
      <c r="S198">
        <v>86.42304832713782</v>
      </c>
      <c r="T198">
        <v>2.009280006482268</v>
      </c>
      <c r="U198">
        <v>60.620017331022545</v>
      </c>
      <c r="V198">
        <v>56.275411031748718</v>
      </c>
      <c r="W198">
        <v>0.59546504910456399</v>
      </c>
      <c r="X198">
        <v>99</v>
      </c>
      <c r="Y198">
        <v>6924</v>
      </c>
      <c r="Z198">
        <v>6455</v>
      </c>
      <c r="AA198">
        <v>469</v>
      </c>
      <c r="AB198">
        <v>999</v>
      </c>
    </row>
    <row r="199" spans="1:28" x14ac:dyDescent="0.3">
      <c r="A199">
        <v>5</v>
      </c>
      <c r="B199">
        <v>2022</v>
      </c>
      <c r="C199">
        <v>99</v>
      </c>
      <c r="D199">
        <v>20</v>
      </c>
      <c r="E199">
        <v>44700</v>
      </c>
      <c r="F199" s="4">
        <v>170</v>
      </c>
      <c r="G199">
        <v>99</v>
      </c>
      <c r="H199">
        <v>7587</v>
      </c>
      <c r="I199">
        <v>86.026176347420801</v>
      </c>
      <c r="J199">
        <v>12.952921108741998</v>
      </c>
      <c r="K199">
        <v>15.053076213080171</v>
      </c>
      <c r="L199">
        <v>60.628256856540226</v>
      </c>
      <c r="M199">
        <v>11.85833688699357</v>
      </c>
      <c r="N199">
        <v>46.499573500142176</v>
      </c>
      <c r="O199">
        <v>45.762439579186797</v>
      </c>
      <c r="P199">
        <v>124.0999289267946</v>
      </c>
      <c r="Q199">
        <v>123.88059701492539</v>
      </c>
      <c r="R199">
        <v>88.132688747171116</v>
      </c>
      <c r="S199">
        <v>86.912925777182608</v>
      </c>
      <c r="T199">
        <v>2.1001551043381763</v>
      </c>
      <c r="U199">
        <v>60.583366284433893</v>
      </c>
      <c r="V199">
        <v>55.908574945887409</v>
      </c>
      <c r="W199">
        <v>0.54698826940819811</v>
      </c>
      <c r="X199">
        <v>99</v>
      </c>
      <c r="Y199">
        <v>7587</v>
      </c>
      <c r="Z199">
        <v>7035</v>
      </c>
      <c r="AA199">
        <v>552</v>
      </c>
      <c r="AB199">
        <v>999</v>
      </c>
    </row>
    <row r="200" spans="1:28" x14ac:dyDescent="0.3">
      <c r="A200">
        <v>5</v>
      </c>
      <c r="B200">
        <v>2022</v>
      </c>
      <c r="C200">
        <v>99</v>
      </c>
      <c r="D200">
        <v>20</v>
      </c>
      <c r="E200">
        <v>44701</v>
      </c>
      <c r="F200" s="4">
        <v>170</v>
      </c>
      <c r="G200">
        <v>99</v>
      </c>
      <c r="H200">
        <v>5167</v>
      </c>
      <c r="I200">
        <v>85.659841296002384</v>
      </c>
      <c r="J200">
        <v>12.883978801467578</v>
      </c>
      <c r="K200">
        <v>14.829806426635654</v>
      </c>
      <c r="L200">
        <v>59.684655439411699</v>
      </c>
      <c r="M200">
        <v>11.975132490827569</v>
      </c>
      <c r="N200">
        <v>46.558817533129456</v>
      </c>
      <c r="O200">
        <v>45.893534570671008</v>
      </c>
      <c r="P200">
        <v>125.26640847941297</v>
      </c>
      <c r="Q200">
        <v>125.24011414594376</v>
      </c>
      <c r="R200">
        <v>86.730235294117747</v>
      </c>
      <c r="S200">
        <v>85.280764220581773</v>
      </c>
      <c r="T200">
        <v>1.9458276251680848</v>
      </c>
      <c r="U200">
        <v>60.62841107025352</v>
      </c>
      <c r="V200">
        <v>57.331299096389102</v>
      </c>
      <c r="W200">
        <v>0.61196051867621482</v>
      </c>
      <c r="X200">
        <v>99</v>
      </c>
      <c r="Y200">
        <v>5167</v>
      </c>
      <c r="Z200">
        <v>4906</v>
      </c>
      <c r="AA200">
        <v>261</v>
      </c>
      <c r="AB200">
        <v>999</v>
      </c>
    </row>
    <row r="201" spans="1:28" x14ac:dyDescent="0.3">
      <c r="A201">
        <v>5</v>
      </c>
      <c r="B201">
        <v>2022</v>
      </c>
      <c r="C201">
        <v>99</v>
      </c>
      <c r="D201">
        <v>20</v>
      </c>
      <c r="E201">
        <v>44702</v>
      </c>
      <c r="F201" s="4"/>
      <c r="G201">
        <v>99</v>
      </c>
      <c r="X201">
        <v>99</v>
      </c>
      <c r="AB201">
        <v>999</v>
      </c>
    </row>
    <row r="202" spans="1:28" x14ac:dyDescent="0.3">
      <c r="A202">
        <v>5</v>
      </c>
      <c r="B202">
        <v>2022</v>
      </c>
      <c r="C202">
        <v>99</v>
      </c>
      <c r="D202">
        <v>21</v>
      </c>
      <c r="E202">
        <v>44704</v>
      </c>
      <c r="F202" s="4">
        <v>170</v>
      </c>
      <c r="G202">
        <v>99</v>
      </c>
      <c r="H202">
        <v>5557</v>
      </c>
      <c r="I202">
        <v>83.598560363181818</v>
      </c>
      <c r="J202">
        <v>12.675770565421557</v>
      </c>
      <c r="K202">
        <v>14.57444184371624</v>
      </c>
      <c r="L202">
        <v>59.661093299711759</v>
      </c>
      <c r="M202">
        <v>11.81943253725246</v>
      </c>
      <c r="N202">
        <v>47.40681771790161</v>
      </c>
      <c r="O202">
        <v>46.409434347559753</v>
      </c>
      <c r="P202">
        <v>122.86282914880589</v>
      </c>
      <c r="Q202">
        <v>121.21943253725247</v>
      </c>
      <c r="R202">
        <v>86.69395424836577</v>
      </c>
      <c r="S202">
        <v>84.940502852313742</v>
      </c>
      <c r="T202">
        <v>1.8986712782946873</v>
      </c>
      <c r="U202">
        <v>60.770739607701998</v>
      </c>
      <c r="V202">
        <v>53.384066471139718</v>
      </c>
      <c r="W202">
        <v>0.56973186971387435</v>
      </c>
      <c r="X202">
        <v>99</v>
      </c>
      <c r="Y202">
        <v>5557</v>
      </c>
      <c r="Z202">
        <v>4899</v>
      </c>
      <c r="AA202">
        <v>658</v>
      </c>
      <c r="AB202">
        <v>999</v>
      </c>
    </row>
    <row r="203" spans="1:28" x14ac:dyDescent="0.3">
      <c r="A203">
        <v>5</v>
      </c>
      <c r="B203">
        <v>2022</v>
      </c>
      <c r="C203">
        <v>99</v>
      </c>
      <c r="D203">
        <v>21</v>
      </c>
      <c r="E203">
        <v>44705</v>
      </c>
      <c r="F203" s="4">
        <v>170</v>
      </c>
      <c r="G203">
        <v>99</v>
      </c>
      <c r="H203">
        <v>6896</v>
      </c>
      <c r="I203">
        <v>84.81683584070673</v>
      </c>
      <c r="J203">
        <v>12.57345324856569</v>
      </c>
      <c r="K203">
        <v>14.656923076923087</v>
      </c>
      <c r="L203">
        <v>60.021392074321277</v>
      </c>
      <c r="M203">
        <v>11.789486742130521</v>
      </c>
      <c r="N203">
        <v>47.243603659482091</v>
      </c>
      <c r="O203">
        <v>46.532185512641554</v>
      </c>
      <c r="P203">
        <v>125.4070398511397</v>
      </c>
      <c r="Q203">
        <v>123.88944022329044</v>
      </c>
      <c r="R203">
        <v>87.392693641618308</v>
      </c>
      <c r="S203">
        <v>85.5431129925108</v>
      </c>
      <c r="T203">
        <v>2.0834698283573965</v>
      </c>
      <c r="U203">
        <v>60.816560324826</v>
      </c>
      <c r="V203">
        <v>56.681056588294787</v>
      </c>
      <c r="W203">
        <v>0.60846867749419986</v>
      </c>
      <c r="X203">
        <v>99</v>
      </c>
      <c r="Y203">
        <v>6896</v>
      </c>
      <c r="Z203">
        <v>6449</v>
      </c>
      <c r="AA203">
        <v>447</v>
      </c>
      <c r="AB203">
        <v>999</v>
      </c>
    </row>
    <row r="204" spans="1:28" x14ac:dyDescent="0.3">
      <c r="A204">
        <v>5</v>
      </c>
      <c r="B204">
        <v>2022</v>
      </c>
      <c r="C204">
        <v>99</v>
      </c>
      <c r="D204">
        <v>21</v>
      </c>
      <c r="E204">
        <v>44706</v>
      </c>
      <c r="F204" s="4">
        <v>170</v>
      </c>
      <c r="G204">
        <v>99</v>
      </c>
      <c r="H204">
        <v>6345</v>
      </c>
      <c r="I204">
        <v>84.967517722079506</v>
      </c>
      <c r="J204">
        <v>12.835049401976063</v>
      </c>
      <c r="K204">
        <v>14.915674865972861</v>
      </c>
      <c r="L204">
        <v>59.661819902223641</v>
      </c>
      <c r="M204">
        <v>11.83595077136418</v>
      </c>
      <c r="N204">
        <v>46.750390015600622</v>
      </c>
      <c r="O204">
        <v>46.20835500086671</v>
      </c>
      <c r="P204">
        <v>122.424163633212</v>
      </c>
      <c r="Q204">
        <v>122.61033107990984</v>
      </c>
      <c r="R204">
        <v>87.990398818315981</v>
      </c>
      <c r="S204">
        <v>85.636707492794997</v>
      </c>
      <c r="T204">
        <v>2.0806254639968031</v>
      </c>
      <c r="U204">
        <v>60.543735224586278</v>
      </c>
      <c r="V204">
        <v>54.795377390038091</v>
      </c>
      <c r="W204">
        <v>0.6772261623325454</v>
      </c>
      <c r="X204">
        <v>99</v>
      </c>
      <c r="Y204">
        <v>6345</v>
      </c>
      <c r="Z204">
        <v>5769</v>
      </c>
      <c r="AA204">
        <v>576</v>
      </c>
      <c r="AB204">
        <v>999</v>
      </c>
    </row>
    <row r="205" spans="1:28" x14ac:dyDescent="0.3">
      <c r="A205">
        <v>5</v>
      </c>
      <c r="B205">
        <v>2022</v>
      </c>
      <c r="C205">
        <v>99</v>
      </c>
      <c r="D205">
        <v>21</v>
      </c>
      <c r="E205">
        <v>44707</v>
      </c>
      <c r="F205" s="4"/>
      <c r="G205">
        <v>99</v>
      </c>
      <c r="X205">
        <v>99</v>
      </c>
      <c r="AB205">
        <v>999</v>
      </c>
    </row>
    <row r="206" spans="1:28" x14ac:dyDescent="0.3">
      <c r="A206">
        <v>5</v>
      </c>
      <c r="B206">
        <v>2022</v>
      </c>
      <c r="C206">
        <v>99</v>
      </c>
      <c r="D206">
        <v>21</v>
      </c>
      <c r="E206">
        <v>44708</v>
      </c>
      <c r="F206" s="4">
        <v>170</v>
      </c>
      <c r="G206">
        <v>99</v>
      </c>
      <c r="H206">
        <v>4263</v>
      </c>
      <c r="I206">
        <v>86.439573062850172</v>
      </c>
      <c r="J206">
        <v>13.131001021450468</v>
      </c>
      <c r="K206">
        <v>15.331503988737628</v>
      </c>
      <c r="L206">
        <v>59.830929141248319</v>
      </c>
      <c r="M206">
        <v>12.053166496424865</v>
      </c>
      <c r="N206">
        <v>46.868965517241371</v>
      </c>
      <c r="O206">
        <v>45.879120879120883</v>
      </c>
      <c r="P206">
        <v>131.99336057201222</v>
      </c>
      <c r="Q206">
        <v>128.7711950970378</v>
      </c>
      <c r="R206">
        <v>88.612980030721886</v>
      </c>
      <c r="S206">
        <v>86.446371398079066</v>
      </c>
      <c r="T206">
        <v>2.2005029672871639</v>
      </c>
      <c r="U206">
        <v>60.31902416138869</v>
      </c>
      <c r="V206">
        <v>55.105676118584519</v>
      </c>
      <c r="W206">
        <v>0.75674407694112134</v>
      </c>
      <c r="X206">
        <v>99</v>
      </c>
      <c r="Y206">
        <v>4263</v>
      </c>
      <c r="Z206">
        <v>3916</v>
      </c>
      <c r="AA206">
        <v>347</v>
      </c>
      <c r="AB206">
        <v>999</v>
      </c>
    </row>
    <row r="207" spans="1:28" x14ac:dyDescent="0.3">
      <c r="A207">
        <v>5</v>
      </c>
      <c r="B207">
        <v>2022</v>
      </c>
      <c r="C207">
        <v>99</v>
      </c>
      <c r="D207">
        <v>21</v>
      </c>
      <c r="E207">
        <v>44709</v>
      </c>
      <c r="F207" s="4"/>
      <c r="G207">
        <v>99</v>
      </c>
      <c r="X207">
        <v>99</v>
      </c>
      <c r="AB207">
        <v>999</v>
      </c>
    </row>
    <row r="208" spans="1:28" x14ac:dyDescent="0.3">
      <c r="A208">
        <v>5</v>
      </c>
      <c r="B208">
        <v>2022</v>
      </c>
      <c r="C208">
        <v>99</v>
      </c>
      <c r="D208">
        <v>22</v>
      </c>
      <c r="E208">
        <v>44711</v>
      </c>
      <c r="F208" s="4">
        <v>170</v>
      </c>
      <c r="G208">
        <v>99</v>
      </c>
      <c r="H208">
        <v>6885</v>
      </c>
      <c r="I208">
        <v>85.208336953853745</v>
      </c>
      <c r="J208">
        <v>13.056733897202344</v>
      </c>
      <c r="K208">
        <v>14.927206160104564</v>
      </c>
      <c r="L208">
        <v>59.912268235978011</v>
      </c>
      <c r="M208">
        <v>11.737898503578403</v>
      </c>
      <c r="N208">
        <v>45.63142485361093</v>
      </c>
      <c r="O208">
        <v>44.837292547998686</v>
      </c>
      <c r="P208">
        <v>122.9337996096292</v>
      </c>
      <c r="Q208">
        <v>124.16119063109952</v>
      </c>
      <c r="R208">
        <v>87.712247166036974</v>
      </c>
      <c r="S208">
        <v>85.771457870449524</v>
      </c>
      <c r="T208">
        <v>1.8704722629022263</v>
      </c>
      <c r="U208">
        <v>60.482643427741458</v>
      </c>
      <c r="V208">
        <v>53.807459055677434</v>
      </c>
      <c r="W208">
        <v>0.63485838779956438</v>
      </c>
      <c r="X208">
        <v>99</v>
      </c>
      <c r="Y208">
        <v>6885</v>
      </c>
      <c r="Z208">
        <v>6148</v>
      </c>
      <c r="AA208">
        <v>737</v>
      </c>
      <c r="AB208">
        <v>999</v>
      </c>
    </row>
    <row r="209" spans="1:28" x14ac:dyDescent="0.3">
      <c r="A209">
        <v>5</v>
      </c>
      <c r="B209">
        <v>2022</v>
      </c>
      <c r="C209">
        <v>99</v>
      </c>
      <c r="D209">
        <v>22</v>
      </c>
      <c r="E209">
        <v>44712</v>
      </c>
      <c r="F209" s="4">
        <v>170</v>
      </c>
      <c r="G209">
        <v>99</v>
      </c>
      <c r="H209">
        <v>6219</v>
      </c>
      <c r="I209">
        <v>85.878983755555737</v>
      </c>
      <c r="J209">
        <v>12.961925455457113</v>
      </c>
      <c r="K209">
        <v>14.964745135873963</v>
      </c>
      <c r="L209">
        <v>60.097194082649807</v>
      </c>
      <c r="M209">
        <v>11.733879324753437</v>
      </c>
      <c r="N209">
        <v>46.786060504763505</v>
      </c>
      <c r="O209">
        <v>45.679538615847534</v>
      </c>
      <c r="P209">
        <v>121.07003175664384</v>
      </c>
      <c r="Q209">
        <v>119.70031756643829</v>
      </c>
      <c r="R209">
        <v>87.948612487611484</v>
      </c>
      <c r="S209">
        <v>86.072502179598999</v>
      </c>
      <c r="T209">
        <v>2.002819680416855</v>
      </c>
      <c r="U209">
        <v>60.561665862678893</v>
      </c>
      <c r="V209">
        <v>58.006245004972733</v>
      </c>
      <c r="W209">
        <v>0.57115291847563909</v>
      </c>
      <c r="X209">
        <v>99</v>
      </c>
      <c r="Y209">
        <v>6219</v>
      </c>
      <c r="Z209">
        <v>5983</v>
      </c>
      <c r="AA209">
        <v>236</v>
      </c>
      <c r="AB209">
        <v>999</v>
      </c>
    </row>
    <row r="210" spans="1:28" x14ac:dyDescent="0.3">
      <c r="A210">
        <v>5</v>
      </c>
      <c r="B210">
        <v>2022</v>
      </c>
      <c r="C210">
        <v>99</v>
      </c>
      <c r="D210">
        <v>22</v>
      </c>
      <c r="E210">
        <v>44713</v>
      </c>
      <c r="F210" s="4">
        <v>170</v>
      </c>
      <c r="G210">
        <v>99</v>
      </c>
      <c r="H210">
        <v>5776</v>
      </c>
      <c r="I210">
        <v>85.193975066032195</v>
      </c>
      <c r="J210">
        <v>12.921665769161701</v>
      </c>
      <c r="K210">
        <v>15.015373160173095</v>
      </c>
      <c r="L210">
        <v>59.631368202286104</v>
      </c>
      <c r="M210">
        <v>11.8489319691258</v>
      </c>
      <c r="N210">
        <v>46.582046678635557</v>
      </c>
      <c r="O210">
        <v>45.631663974151842</v>
      </c>
      <c r="P210">
        <v>123.95799676898223</v>
      </c>
      <c r="Q210">
        <v>123.1952970741339</v>
      </c>
      <c r="R210">
        <v>87.88743615934618</v>
      </c>
      <c r="S210">
        <v>85.704163540885062</v>
      </c>
      <c r="T210">
        <v>2.0937073910114017</v>
      </c>
      <c r="U210">
        <v>60.515062326869803</v>
      </c>
      <c r="V210">
        <v>58.12069969104023</v>
      </c>
      <c r="W210">
        <v>0.56648199445983405</v>
      </c>
      <c r="X210">
        <v>99</v>
      </c>
      <c r="Y210">
        <v>5776</v>
      </c>
      <c r="Z210">
        <v>5571</v>
      </c>
      <c r="AA210">
        <v>205</v>
      </c>
      <c r="AB210">
        <v>999</v>
      </c>
    </row>
    <row r="211" spans="1:28" x14ac:dyDescent="0.3">
      <c r="A211">
        <v>5</v>
      </c>
      <c r="B211">
        <v>2022</v>
      </c>
      <c r="C211">
        <v>99</v>
      </c>
      <c r="D211">
        <v>22</v>
      </c>
      <c r="E211">
        <v>44714</v>
      </c>
      <c r="F211" s="4">
        <v>170</v>
      </c>
      <c r="G211">
        <v>99</v>
      </c>
      <c r="H211">
        <v>6406</v>
      </c>
      <c r="I211">
        <v>85.582859814472172</v>
      </c>
      <c r="J211">
        <v>13.052341958729111</v>
      </c>
      <c r="K211">
        <v>15.30772918944246</v>
      </c>
      <c r="L211">
        <v>59.931241993438483</v>
      </c>
      <c r="M211">
        <v>12.009924664264632</v>
      </c>
      <c r="N211">
        <v>47.196855551916158</v>
      </c>
      <c r="O211">
        <v>46.528920203178757</v>
      </c>
      <c r="P211">
        <v>125.47543399934492</v>
      </c>
      <c r="Q211">
        <v>125.59597117589256</v>
      </c>
      <c r="R211">
        <v>88.278966961377378</v>
      </c>
      <c r="S211">
        <v>86.392149468631857</v>
      </c>
      <c r="T211">
        <v>2.2553872307133478</v>
      </c>
      <c r="U211">
        <v>60.335154542616294</v>
      </c>
      <c r="V211">
        <v>57.243710226026622</v>
      </c>
      <c r="W211">
        <v>0.56977833281298818</v>
      </c>
      <c r="X211">
        <v>99</v>
      </c>
      <c r="Y211">
        <v>6406</v>
      </c>
      <c r="Z211">
        <v>6106</v>
      </c>
      <c r="AA211">
        <v>300</v>
      </c>
      <c r="AB211">
        <v>999</v>
      </c>
    </row>
    <row r="212" spans="1:28" x14ac:dyDescent="0.3">
      <c r="A212">
        <v>5</v>
      </c>
      <c r="B212">
        <v>2022</v>
      </c>
      <c r="C212">
        <v>99</v>
      </c>
      <c r="D212">
        <v>22</v>
      </c>
      <c r="E212">
        <v>44715</v>
      </c>
      <c r="F212" s="4">
        <v>170</v>
      </c>
      <c r="G212">
        <v>99</v>
      </c>
      <c r="H212">
        <v>4687</v>
      </c>
      <c r="I212">
        <v>86.337166626417101</v>
      </c>
      <c r="J212">
        <v>12.765569733601952</v>
      </c>
      <c r="K212">
        <v>14.90423950299912</v>
      </c>
      <c r="L212">
        <v>60.038329048843238</v>
      </c>
      <c r="M212">
        <v>11.947660622341601</v>
      </c>
      <c r="N212">
        <v>47.07971339005821</v>
      </c>
      <c r="O212">
        <v>46.241155396327827</v>
      </c>
      <c r="P212">
        <v>131.56592791582719</v>
      </c>
      <c r="Q212">
        <v>129.71927468099398</v>
      </c>
      <c r="R212">
        <v>87.950655307994623</v>
      </c>
      <c r="S212">
        <v>86.084869809993009</v>
      </c>
      <c r="T212">
        <v>2.1386697693971652</v>
      </c>
      <c r="U212">
        <v>60.645828888414762</v>
      </c>
      <c r="V212">
        <v>57.576232301549346</v>
      </c>
      <c r="W212">
        <v>0.73885214422871759</v>
      </c>
      <c r="X212">
        <v>99</v>
      </c>
      <c r="Y212">
        <v>4687</v>
      </c>
      <c r="Z212">
        <v>4467</v>
      </c>
      <c r="AA212">
        <v>220</v>
      </c>
      <c r="AB212">
        <v>999</v>
      </c>
    </row>
    <row r="213" spans="1:28" x14ac:dyDescent="0.3">
      <c r="A213">
        <v>5</v>
      </c>
      <c r="B213">
        <v>2022</v>
      </c>
      <c r="C213">
        <v>99</v>
      </c>
      <c r="D213">
        <v>22</v>
      </c>
      <c r="E213">
        <v>44716</v>
      </c>
      <c r="F213" s="4"/>
      <c r="G213">
        <v>99</v>
      </c>
      <c r="X213">
        <v>99</v>
      </c>
      <c r="AB213">
        <v>999</v>
      </c>
    </row>
    <row r="214" spans="1:28" x14ac:dyDescent="0.3">
      <c r="A214">
        <v>5</v>
      </c>
      <c r="B214">
        <v>2022</v>
      </c>
      <c r="C214">
        <v>99</v>
      </c>
      <c r="D214">
        <v>23</v>
      </c>
      <c r="E214">
        <v>44718</v>
      </c>
      <c r="F214" s="4"/>
      <c r="G214">
        <v>99</v>
      </c>
      <c r="X214">
        <v>99</v>
      </c>
      <c r="AB214">
        <v>999</v>
      </c>
    </row>
    <row r="215" spans="1:28" x14ac:dyDescent="0.3">
      <c r="A215">
        <v>5</v>
      </c>
      <c r="B215">
        <v>2022</v>
      </c>
      <c r="C215">
        <v>99</v>
      </c>
      <c r="D215">
        <v>23</v>
      </c>
      <c r="E215">
        <v>44719</v>
      </c>
      <c r="F215" s="4">
        <v>170</v>
      </c>
      <c r="G215">
        <v>99</v>
      </c>
      <c r="H215">
        <v>6795</v>
      </c>
      <c r="I215">
        <v>84.884047083149312</v>
      </c>
      <c r="J215">
        <v>12.689436033937753</v>
      </c>
      <c r="K215">
        <v>14.703168827342388</v>
      </c>
      <c r="L215">
        <v>60.288391041697267</v>
      </c>
      <c r="M215">
        <v>12.107902179337849</v>
      </c>
      <c r="N215">
        <v>46.881697171381035</v>
      </c>
      <c r="O215">
        <v>46.24592346089851</v>
      </c>
      <c r="P215">
        <v>127.47812344035935</v>
      </c>
      <c r="Q215">
        <v>127.628847113625</v>
      </c>
      <c r="R215">
        <v>87.909532798489991</v>
      </c>
      <c r="S215">
        <v>86.218988464950911</v>
      </c>
      <c r="T215">
        <v>2.0137327934046358</v>
      </c>
      <c r="U215">
        <v>60.785577630610739</v>
      </c>
      <c r="V215">
        <v>53.600220278703262</v>
      </c>
      <c r="W215">
        <v>0.5876379690949225</v>
      </c>
      <c r="X215">
        <v>99</v>
      </c>
      <c r="Y215">
        <v>6795</v>
      </c>
      <c r="Z215">
        <v>6011</v>
      </c>
      <c r="AA215">
        <v>784</v>
      </c>
      <c r="AB215">
        <v>999</v>
      </c>
    </row>
    <row r="216" spans="1:28" x14ac:dyDescent="0.3">
      <c r="A216">
        <v>5</v>
      </c>
      <c r="B216">
        <v>2022</v>
      </c>
      <c r="C216">
        <v>99</v>
      </c>
      <c r="D216">
        <v>23</v>
      </c>
      <c r="E216">
        <v>44720</v>
      </c>
      <c r="F216" s="4">
        <v>170</v>
      </c>
      <c r="G216">
        <v>99</v>
      </c>
      <c r="H216">
        <v>6344</v>
      </c>
      <c r="I216">
        <v>85.525614748622658</v>
      </c>
      <c r="J216">
        <v>12.710124036205148</v>
      </c>
      <c r="K216">
        <v>14.729615263323856</v>
      </c>
      <c r="L216">
        <v>60.259019236833602</v>
      </c>
      <c r="M216">
        <v>11.951625879986544</v>
      </c>
      <c r="N216">
        <v>46.712657166806366</v>
      </c>
      <c r="O216">
        <v>46.18555145826349</v>
      </c>
      <c r="P216">
        <v>121.27740529668122</v>
      </c>
      <c r="Q216">
        <v>122.76433121019105</v>
      </c>
      <c r="R216">
        <v>87.72475342795282</v>
      </c>
      <c r="S216">
        <v>85.944817777777487</v>
      </c>
      <c r="T216">
        <v>2.0194912271187153</v>
      </c>
      <c r="U216">
        <v>60.773959646910477</v>
      </c>
      <c r="V216">
        <v>56.947073531278996</v>
      </c>
      <c r="W216">
        <v>0.54082597730138704</v>
      </c>
      <c r="X216">
        <v>99</v>
      </c>
      <c r="Y216">
        <v>6344</v>
      </c>
      <c r="Z216">
        <v>5966</v>
      </c>
      <c r="AA216">
        <v>378</v>
      </c>
      <c r="AB216">
        <v>999</v>
      </c>
    </row>
    <row r="217" spans="1:28" x14ac:dyDescent="0.3">
      <c r="A217">
        <v>5</v>
      </c>
      <c r="B217">
        <v>2022</v>
      </c>
      <c r="C217">
        <v>99</v>
      </c>
      <c r="D217">
        <v>23</v>
      </c>
      <c r="E217">
        <v>44721</v>
      </c>
      <c r="F217" s="4">
        <v>170</v>
      </c>
      <c r="G217">
        <v>99</v>
      </c>
      <c r="H217">
        <v>7136</v>
      </c>
      <c r="I217">
        <v>85.892292595203514</v>
      </c>
      <c r="J217">
        <v>12.954624363962852</v>
      </c>
      <c r="K217">
        <v>15.109328284953024</v>
      </c>
      <c r="L217">
        <v>60.290921329406885</v>
      </c>
      <c r="M217">
        <v>12.009637832984083</v>
      </c>
      <c r="N217">
        <v>47.023046991918591</v>
      </c>
      <c r="O217">
        <v>46.622960634635533</v>
      </c>
      <c r="P217">
        <v>124.67315175097276</v>
      </c>
      <c r="Q217">
        <v>127.03696498054477</v>
      </c>
      <c r="R217">
        <v>87.726093386858395</v>
      </c>
      <c r="S217">
        <v>86.142916400765998</v>
      </c>
      <c r="T217">
        <v>2.1547039209901686</v>
      </c>
      <c r="U217">
        <v>60.454876681614351</v>
      </c>
      <c r="V217">
        <v>56.453231851746843</v>
      </c>
      <c r="W217">
        <v>0.56950672645739919</v>
      </c>
      <c r="X217">
        <v>99</v>
      </c>
      <c r="Y217">
        <v>7136</v>
      </c>
      <c r="Z217">
        <v>6682</v>
      </c>
      <c r="AA217">
        <v>454</v>
      </c>
      <c r="AB217">
        <v>999</v>
      </c>
    </row>
    <row r="218" spans="1:28" x14ac:dyDescent="0.3">
      <c r="A218">
        <v>5</v>
      </c>
      <c r="B218">
        <v>2022</v>
      </c>
      <c r="C218">
        <v>99</v>
      </c>
      <c r="D218">
        <v>23</v>
      </c>
      <c r="E218">
        <v>44722</v>
      </c>
      <c r="F218" s="4">
        <v>170</v>
      </c>
      <c r="G218">
        <v>99</v>
      </c>
      <c r="H218">
        <v>5497</v>
      </c>
      <c r="I218">
        <v>86.595925043443373</v>
      </c>
      <c r="J218">
        <v>13.149423490326329</v>
      </c>
      <c r="K218">
        <v>15.330510576221716</v>
      </c>
      <c r="L218">
        <v>60.380269876002899</v>
      </c>
      <c r="M218">
        <v>12.092554230994704</v>
      </c>
      <c r="N218">
        <v>46.403947625561841</v>
      </c>
      <c r="O218">
        <v>45.418213797146763</v>
      </c>
      <c r="P218">
        <v>126.09595466093415</v>
      </c>
      <c r="Q218">
        <v>125.54406879030684</v>
      </c>
      <c r="R218">
        <v>88.6370913190528</v>
      </c>
      <c r="S218">
        <v>86.987327710347515</v>
      </c>
      <c r="T218">
        <v>2.1810870858953795</v>
      </c>
      <c r="U218">
        <v>60.343460069128597</v>
      </c>
      <c r="V218">
        <v>55.893361304042621</v>
      </c>
      <c r="W218">
        <v>0.54447880662179371</v>
      </c>
      <c r="X218">
        <v>99</v>
      </c>
      <c r="Y218">
        <v>5497</v>
      </c>
      <c r="Z218">
        <v>5117</v>
      </c>
      <c r="AA218">
        <v>380</v>
      </c>
      <c r="AB218">
        <v>999</v>
      </c>
    </row>
    <row r="219" spans="1:28" x14ac:dyDescent="0.3">
      <c r="A219">
        <v>5</v>
      </c>
      <c r="B219">
        <v>2022</v>
      </c>
      <c r="C219">
        <v>99</v>
      </c>
      <c r="D219">
        <v>23</v>
      </c>
      <c r="E219">
        <v>44723</v>
      </c>
      <c r="F219" s="4"/>
      <c r="G219">
        <v>99</v>
      </c>
      <c r="X219">
        <v>99</v>
      </c>
      <c r="AB219">
        <v>999</v>
      </c>
    </row>
    <row r="220" spans="1:28" x14ac:dyDescent="0.3">
      <c r="A220">
        <v>5</v>
      </c>
      <c r="B220">
        <v>2022</v>
      </c>
      <c r="C220">
        <v>99</v>
      </c>
      <c r="D220">
        <v>24</v>
      </c>
      <c r="E220">
        <v>44725</v>
      </c>
      <c r="F220" s="4">
        <v>170</v>
      </c>
      <c r="G220">
        <v>99</v>
      </c>
      <c r="H220">
        <v>6102</v>
      </c>
      <c r="I220">
        <v>85.858325131652506</v>
      </c>
      <c r="J220">
        <v>12.78257305773338</v>
      </c>
      <c r="K220">
        <v>14.817855267476176</v>
      </c>
      <c r="L220">
        <v>60.220024618414797</v>
      </c>
      <c r="M220">
        <v>12.06040627227368</v>
      </c>
      <c r="N220">
        <v>47.065930149679261</v>
      </c>
      <c r="O220">
        <v>46.505257529852081</v>
      </c>
      <c r="P220">
        <v>126.90680684248038</v>
      </c>
      <c r="Q220">
        <v>127.93424803991449</v>
      </c>
      <c r="R220">
        <v>87.769830169830172</v>
      </c>
      <c r="S220">
        <v>86.291990336368769</v>
      </c>
      <c r="T220">
        <v>2.0352822097427938</v>
      </c>
      <c r="U220">
        <v>60.713044903310397</v>
      </c>
      <c r="V220">
        <v>55.56281349279061</v>
      </c>
      <c r="W220">
        <v>0.58784005244182247</v>
      </c>
      <c r="X220">
        <v>99</v>
      </c>
      <c r="Y220">
        <v>6102</v>
      </c>
      <c r="Z220">
        <v>5612</v>
      </c>
      <c r="AA220">
        <v>490</v>
      </c>
      <c r="AB220">
        <v>999</v>
      </c>
    </row>
    <row r="221" spans="1:28" x14ac:dyDescent="0.3">
      <c r="A221">
        <v>5</v>
      </c>
      <c r="B221">
        <v>2022</v>
      </c>
      <c r="C221">
        <v>99</v>
      </c>
      <c r="D221">
        <v>24</v>
      </c>
      <c r="E221">
        <v>44726</v>
      </c>
      <c r="F221" s="4">
        <v>170</v>
      </c>
      <c r="G221">
        <v>99</v>
      </c>
      <c r="H221">
        <v>6298</v>
      </c>
      <c r="I221">
        <v>84.062718314168933</v>
      </c>
      <c r="J221">
        <v>12.630852930852909</v>
      </c>
      <c r="K221">
        <v>14.705255799173813</v>
      </c>
      <c r="L221">
        <v>59.78143333863035</v>
      </c>
      <c r="M221">
        <v>11.695858195858175</v>
      </c>
      <c r="N221">
        <v>46.479985955056179</v>
      </c>
      <c r="O221">
        <v>45.621949078138734</v>
      </c>
      <c r="P221">
        <v>125.21762021762022</v>
      </c>
      <c r="Q221">
        <v>125.32713232713236</v>
      </c>
      <c r="R221">
        <v>87.994138501536199</v>
      </c>
      <c r="S221">
        <v>85.573279795583119</v>
      </c>
      <c r="T221">
        <v>2.0744028683208988</v>
      </c>
      <c r="U221">
        <v>60.752143537631</v>
      </c>
      <c r="V221">
        <v>54.746415345455695</v>
      </c>
      <c r="W221">
        <v>0.59669736424261677</v>
      </c>
      <c r="X221">
        <v>99</v>
      </c>
      <c r="Y221">
        <v>6298</v>
      </c>
      <c r="Z221">
        <v>5698</v>
      </c>
      <c r="AA221">
        <v>600</v>
      </c>
      <c r="AB221">
        <v>999</v>
      </c>
    </row>
    <row r="222" spans="1:28" x14ac:dyDescent="0.3">
      <c r="A222">
        <v>5</v>
      </c>
      <c r="B222">
        <v>2022</v>
      </c>
      <c r="C222">
        <v>99</v>
      </c>
      <c r="D222">
        <v>24</v>
      </c>
      <c r="E222">
        <v>44727</v>
      </c>
      <c r="F222" s="4">
        <v>170</v>
      </c>
      <c r="G222">
        <v>99</v>
      </c>
      <c r="H222">
        <v>4763</v>
      </c>
      <c r="I222">
        <v>84.647239128957182</v>
      </c>
      <c r="J222">
        <v>12.779512413330361</v>
      </c>
      <c r="K222">
        <v>14.681438169221067</v>
      </c>
      <c r="L222">
        <v>59.661427671635501</v>
      </c>
      <c r="M222">
        <v>11.718854842317141</v>
      </c>
      <c r="N222">
        <v>46.899552572706945</v>
      </c>
      <c r="O222">
        <v>45.9908256880734</v>
      </c>
      <c r="P222">
        <v>125.80362335048083</v>
      </c>
      <c r="Q222">
        <v>124.8306866472825</v>
      </c>
      <c r="R222">
        <v>87.439184177997504</v>
      </c>
      <c r="S222">
        <v>85.264505672609431</v>
      </c>
      <c r="T222">
        <v>1.9019257558907103</v>
      </c>
      <c r="U222">
        <v>60.713415914339699</v>
      </c>
      <c r="V222">
        <v>56.711263463454245</v>
      </c>
      <c r="W222">
        <v>0.5744278815872349</v>
      </c>
      <c r="X222">
        <v>99</v>
      </c>
      <c r="Y222">
        <v>4763</v>
      </c>
      <c r="Z222">
        <v>4471</v>
      </c>
      <c r="AA222">
        <v>292</v>
      </c>
      <c r="AB222">
        <v>999</v>
      </c>
    </row>
    <row r="223" spans="1:28" x14ac:dyDescent="0.3">
      <c r="A223">
        <v>5</v>
      </c>
      <c r="B223">
        <v>2022</v>
      </c>
      <c r="C223">
        <v>99</v>
      </c>
      <c r="D223">
        <v>24</v>
      </c>
      <c r="E223">
        <v>44728</v>
      </c>
      <c r="F223" s="4">
        <v>170</v>
      </c>
      <c r="G223">
        <v>99</v>
      </c>
      <c r="H223">
        <v>4734</v>
      </c>
      <c r="I223">
        <v>85.453253055983907</v>
      </c>
      <c r="J223">
        <v>12.841049030786772</v>
      </c>
      <c r="K223">
        <v>14.998070990914879</v>
      </c>
      <c r="L223">
        <v>59.820340236686413</v>
      </c>
      <c r="M223">
        <v>12.169897377423029</v>
      </c>
      <c r="N223">
        <v>47.39680729760547</v>
      </c>
      <c r="O223">
        <v>47.063397947548438</v>
      </c>
      <c r="P223">
        <v>126.54800456100344</v>
      </c>
      <c r="Q223">
        <v>129.9108323831243</v>
      </c>
      <c r="R223">
        <v>87.605419190309277</v>
      </c>
      <c r="S223">
        <v>86.122137404580258</v>
      </c>
      <c r="T223">
        <v>2.1570219601281044</v>
      </c>
      <c r="U223">
        <v>60.526404731727894</v>
      </c>
      <c r="V223">
        <v>55.826860186546035</v>
      </c>
      <c r="W223">
        <v>0.52703844528939581</v>
      </c>
      <c r="X223">
        <v>99</v>
      </c>
      <c r="Y223">
        <v>4734</v>
      </c>
      <c r="Z223">
        <v>4385</v>
      </c>
      <c r="AA223">
        <v>349</v>
      </c>
      <c r="AB223">
        <v>999</v>
      </c>
    </row>
    <row r="224" spans="1:28" x14ac:dyDescent="0.3">
      <c r="A224">
        <v>5</v>
      </c>
      <c r="B224">
        <v>2022</v>
      </c>
      <c r="C224">
        <v>99</v>
      </c>
      <c r="D224">
        <v>24</v>
      </c>
      <c r="E224">
        <v>44729</v>
      </c>
      <c r="F224" s="4">
        <v>170</v>
      </c>
      <c r="G224">
        <v>99</v>
      </c>
      <c r="H224">
        <v>4045</v>
      </c>
      <c r="I224">
        <v>85.12249690976482</v>
      </c>
      <c r="J224">
        <v>12.528998763906076</v>
      </c>
      <c r="K224">
        <v>14.800494437577296</v>
      </c>
      <c r="L224">
        <v>59.347194066749104</v>
      </c>
      <c r="M224">
        <v>11.824227441285512</v>
      </c>
      <c r="N224">
        <v>47.011372064276877</v>
      </c>
      <c r="O224">
        <v>46.274660074165638</v>
      </c>
      <c r="P224">
        <v>124.62917181705809</v>
      </c>
      <c r="Q224">
        <v>124.3186650185414</v>
      </c>
      <c r="R224">
        <v>87.032091305807342</v>
      </c>
      <c r="S224">
        <v>85.177032258064443</v>
      </c>
      <c r="T224">
        <v>2.2714956736712191</v>
      </c>
      <c r="U224">
        <v>60.739184177997522</v>
      </c>
      <c r="V224">
        <v>60.52097742986993</v>
      </c>
      <c r="W224">
        <v>0.6914709517923362</v>
      </c>
      <c r="X224">
        <v>99</v>
      </c>
      <c r="Y224">
        <v>4045</v>
      </c>
      <c r="Z224">
        <v>4045</v>
      </c>
      <c r="AA224">
        <v>0</v>
      </c>
      <c r="AB224">
        <v>999</v>
      </c>
    </row>
    <row r="225" spans="1:28" x14ac:dyDescent="0.3">
      <c r="A225">
        <v>5</v>
      </c>
      <c r="B225">
        <v>2022</v>
      </c>
      <c r="C225">
        <v>99</v>
      </c>
      <c r="D225">
        <v>24</v>
      </c>
      <c r="E225">
        <v>44730</v>
      </c>
      <c r="F225" s="4">
        <v>170</v>
      </c>
      <c r="G225">
        <v>99</v>
      </c>
      <c r="H225">
        <v>420</v>
      </c>
      <c r="I225">
        <v>80.343809523809497</v>
      </c>
      <c r="J225">
        <v>13.072380952380939</v>
      </c>
      <c r="K225">
        <v>15.235714285714298</v>
      </c>
      <c r="L225">
        <v>57.365714285714255</v>
      </c>
      <c r="M225">
        <v>12.050000000000002</v>
      </c>
      <c r="N225">
        <v>46.569047619047616</v>
      </c>
      <c r="O225">
        <v>45.05952380952381</v>
      </c>
      <c r="P225">
        <v>163.63571428571424</v>
      </c>
      <c r="Q225">
        <v>165.60952380952381</v>
      </c>
      <c r="R225">
        <v>85.307520891364987</v>
      </c>
      <c r="S225">
        <v>84.274452554744499</v>
      </c>
      <c r="T225">
        <v>2.1633333333333473</v>
      </c>
      <c r="U225">
        <v>60.197619047619021</v>
      </c>
      <c r="V225">
        <v>59.808644739389997</v>
      </c>
      <c r="W225">
        <v>1</v>
      </c>
      <c r="X225">
        <v>99</v>
      </c>
      <c r="Y225">
        <v>420</v>
      </c>
      <c r="Z225">
        <v>420</v>
      </c>
      <c r="AA225">
        <v>0</v>
      </c>
      <c r="AB225">
        <v>999</v>
      </c>
    </row>
    <row r="226" spans="1:28" x14ac:dyDescent="0.3">
      <c r="A226">
        <v>5</v>
      </c>
      <c r="B226">
        <v>2022</v>
      </c>
      <c r="C226">
        <v>99</v>
      </c>
      <c r="D226">
        <v>25</v>
      </c>
      <c r="E226">
        <v>44732</v>
      </c>
      <c r="F226" s="4">
        <v>170</v>
      </c>
      <c r="G226">
        <v>99</v>
      </c>
      <c r="H226">
        <v>6746</v>
      </c>
      <c r="I226">
        <v>85.020723380259483</v>
      </c>
      <c r="J226">
        <v>12.7191546914624</v>
      </c>
      <c r="K226">
        <v>14.865907473309628</v>
      </c>
      <c r="L226">
        <v>59.453592938733202</v>
      </c>
      <c r="M226">
        <v>11.967810650887545</v>
      </c>
      <c r="N226">
        <v>48.007607776838562</v>
      </c>
      <c r="O226">
        <v>47.120392289482574</v>
      </c>
      <c r="P226">
        <v>127.13119188503804</v>
      </c>
      <c r="Q226">
        <v>126.98884192730348</v>
      </c>
      <c r="R226">
        <v>86.534691043739741</v>
      </c>
      <c r="S226">
        <v>85.127759914255051</v>
      </c>
      <c r="T226">
        <v>2.1467527818472245</v>
      </c>
      <c r="U226">
        <v>60.609398161873713</v>
      </c>
      <c r="V226">
        <v>52.933336180807665</v>
      </c>
      <c r="W226">
        <v>0.59338867477023427</v>
      </c>
      <c r="X226">
        <v>99</v>
      </c>
      <c r="Y226">
        <v>6746</v>
      </c>
      <c r="Z226">
        <v>5915</v>
      </c>
      <c r="AA226">
        <v>831</v>
      </c>
      <c r="AB226">
        <v>999</v>
      </c>
    </row>
    <row r="227" spans="1:28" x14ac:dyDescent="0.3">
      <c r="A227">
        <v>5</v>
      </c>
      <c r="B227">
        <v>2022</v>
      </c>
      <c r="C227">
        <v>99</v>
      </c>
      <c r="D227">
        <v>25</v>
      </c>
      <c r="E227">
        <v>44733</v>
      </c>
      <c r="F227" s="4">
        <v>170</v>
      </c>
      <c r="G227">
        <v>99</v>
      </c>
      <c r="H227">
        <v>6828</v>
      </c>
      <c r="I227">
        <v>84.342823659696222</v>
      </c>
      <c r="J227">
        <v>12.879968102073359</v>
      </c>
      <c r="K227">
        <v>14.768564312921155</v>
      </c>
      <c r="L227">
        <v>59.849141517726487</v>
      </c>
      <c r="M227">
        <v>11.828516746411479</v>
      </c>
      <c r="N227">
        <v>47.94417862838916</v>
      </c>
      <c r="O227">
        <v>46.53788483011644</v>
      </c>
      <c r="P227">
        <v>128.90765550239237</v>
      </c>
      <c r="Q227">
        <v>125.8242424242424</v>
      </c>
      <c r="R227">
        <v>87.503903903903947</v>
      </c>
      <c r="S227">
        <v>85.580013368984098</v>
      </c>
      <c r="T227">
        <v>1.8885962108477976</v>
      </c>
      <c r="U227">
        <v>60.639279437609837</v>
      </c>
      <c r="V227">
        <v>55.454525578739776</v>
      </c>
      <c r="W227">
        <v>0.6911247803163445</v>
      </c>
      <c r="X227">
        <v>99</v>
      </c>
      <c r="Y227">
        <v>6828</v>
      </c>
      <c r="Z227">
        <v>6270</v>
      </c>
      <c r="AA227">
        <v>558</v>
      </c>
      <c r="AB227">
        <v>999</v>
      </c>
    </row>
    <row r="228" spans="1:28" x14ac:dyDescent="0.3">
      <c r="A228">
        <v>5</v>
      </c>
      <c r="B228">
        <v>2022</v>
      </c>
      <c r="C228">
        <v>99</v>
      </c>
      <c r="D228">
        <v>25</v>
      </c>
      <c r="E228">
        <v>44734</v>
      </c>
      <c r="F228" s="4">
        <v>170</v>
      </c>
      <c r="G228">
        <v>99</v>
      </c>
      <c r="H228">
        <v>6987</v>
      </c>
      <c r="I228">
        <v>83.997581216059899</v>
      </c>
      <c r="J228">
        <v>12.7818098018129</v>
      </c>
      <c r="K228">
        <v>14.723130459687743</v>
      </c>
      <c r="L228">
        <v>59.818407561220077</v>
      </c>
      <c r="M228">
        <v>11.78838531264395</v>
      </c>
      <c r="N228">
        <v>48.129532882606007</v>
      </c>
      <c r="O228">
        <v>46.923892988929879</v>
      </c>
      <c r="P228">
        <v>129.55538485174375</v>
      </c>
      <c r="Q228">
        <v>127.90582270702104</v>
      </c>
      <c r="R228">
        <v>87.596227252552225</v>
      </c>
      <c r="S228">
        <v>85.516543289346401</v>
      </c>
      <c r="T228">
        <v>1.9413206578748368</v>
      </c>
      <c r="U228">
        <v>60.666237297838826</v>
      </c>
      <c r="V228">
        <v>56.322844199451353</v>
      </c>
      <c r="W228">
        <v>0.60354944897667095</v>
      </c>
      <c r="X228">
        <v>99</v>
      </c>
      <c r="Y228">
        <v>6987</v>
      </c>
      <c r="Z228">
        <v>6509</v>
      </c>
      <c r="AA228">
        <v>478</v>
      </c>
      <c r="AB228">
        <v>999</v>
      </c>
    </row>
    <row r="229" spans="1:28" x14ac:dyDescent="0.3">
      <c r="A229">
        <v>5</v>
      </c>
      <c r="B229">
        <v>2022</v>
      </c>
      <c r="C229">
        <v>99</v>
      </c>
      <c r="D229">
        <v>25</v>
      </c>
      <c r="E229">
        <v>44735</v>
      </c>
      <c r="F229" s="4">
        <v>170</v>
      </c>
      <c r="G229">
        <v>99</v>
      </c>
      <c r="H229">
        <v>5809</v>
      </c>
      <c r="I229">
        <v>85.932966077760852</v>
      </c>
      <c r="J229">
        <v>12.805235001910569</v>
      </c>
      <c r="K229">
        <v>15.065394419565989</v>
      </c>
      <c r="L229">
        <v>60.491273040482277</v>
      </c>
      <c r="M229">
        <v>12.053725640045815</v>
      </c>
      <c r="N229">
        <v>47.628009170806259</v>
      </c>
      <c r="O229">
        <v>46.719281482896989</v>
      </c>
      <c r="P229">
        <v>126.10947649980898</v>
      </c>
      <c r="Q229">
        <v>125.16736721436757</v>
      </c>
      <c r="R229">
        <v>88.675651900722755</v>
      </c>
      <c r="S229">
        <v>86.447728674203759</v>
      </c>
      <c r="T229">
        <v>2.2601594176554176</v>
      </c>
      <c r="U229">
        <v>60.594594594594597</v>
      </c>
      <c r="V229">
        <v>54.420742752234595</v>
      </c>
      <c r="W229">
        <v>0.63401618178688235</v>
      </c>
      <c r="X229">
        <v>99</v>
      </c>
      <c r="Y229">
        <v>5809</v>
      </c>
      <c r="Z229">
        <v>5234</v>
      </c>
      <c r="AA229">
        <v>575</v>
      </c>
      <c r="AB229">
        <v>999</v>
      </c>
    </row>
    <row r="230" spans="1:28" x14ac:dyDescent="0.3">
      <c r="A230">
        <v>5</v>
      </c>
      <c r="B230">
        <v>2022</v>
      </c>
      <c r="C230">
        <v>99</v>
      </c>
      <c r="D230">
        <v>25</v>
      </c>
      <c r="E230">
        <v>44736</v>
      </c>
      <c r="F230" s="4">
        <v>170</v>
      </c>
      <c r="G230">
        <v>99</v>
      </c>
      <c r="H230">
        <v>3611</v>
      </c>
      <c r="I230">
        <v>86.650484625463307</v>
      </c>
      <c r="J230">
        <v>13.238095238095202</v>
      </c>
      <c r="K230">
        <v>15.429021889720197</v>
      </c>
      <c r="L230">
        <v>60.581881929046865</v>
      </c>
      <c r="M230">
        <v>12.308851884311999</v>
      </c>
      <c r="N230">
        <v>46.738164815897122</v>
      </c>
      <c r="O230">
        <v>45.724137931034491</v>
      </c>
      <c r="P230">
        <v>129.56061933976045</v>
      </c>
      <c r="Q230">
        <v>127.66286882851298</v>
      </c>
      <c r="R230">
        <v>88.525828377230198</v>
      </c>
      <c r="S230">
        <v>87.252018779342876</v>
      </c>
      <c r="T230">
        <v>2.1909266516249923</v>
      </c>
      <c r="U230">
        <v>60.251453890888975</v>
      </c>
      <c r="V230">
        <v>56.896681929010249</v>
      </c>
      <c r="W230">
        <v>0.6217114372749929</v>
      </c>
      <c r="X230">
        <v>99</v>
      </c>
      <c r="Y230">
        <v>3611</v>
      </c>
      <c r="Z230">
        <v>3423</v>
      </c>
      <c r="AA230">
        <v>188</v>
      </c>
      <c r="AB230">
        <v>999</v>
      </c>
    </row>
    <row r="231" spans="1:28" x14ac:dyDescent="0.3">
      <c r="A231">
        <v>5</v>
      </c>
      <c r="B231">
        <v>2022</v>
      </c>
      <c r="C231">
        <v>99</v>
      </c>
      <c r="D231">
        <v>25</v>
      </c>
      <c r="E231">
        <v>44737</v>
      </c>
      <c r="F231" s="4"/>
      <c r="G231">
        <v>99</v>
      </c>
      <c r="X231">
        <v>99</v>
      </c>
      <c r="AB231">
        <v>999</v>
      </c>
    </row>
    <row r="232" spans="1:28" x14ac:dyDescent="0.3">
      <c r="A232">
        <v>5</v>
      </c>
      <c r="B232">
        <v>2022</v>
      </c>
      <c r="C232">
        <v>99</v>
      </c>
      <c r="D232">
        <v>26</v>
      </c>
      <c r="E232">
        <v>44739</v>
      </c>
      <c r="F232" s="4">
        <v>170</v>
      </c>
      <c r="G232">
        <v>99</v>
      </c>
      <c r="H232">
        <v>5119</v>
      </c>
      <c r="I232">
        <v>86.314534077734876</v>
      </c>
      <c r="J232">
        <v>13.047768448961563</v>
      </c>
      <c r="K232">
        <v>14.907228845026404</v>
      </c>
      <c r="L232">
        <v>60.193965213992691</v>
      </c>
      <c r="M232">
        <v>11.923331860362319</v>
      </c>
      <c r="N232">
        <v>47.82939226519337</v>
      </c>
      <c r="O232">
        <v>46.559584346672558</v>
      </c>
      <c r="P232">
        <v>123.16548828988064</v>
      </c>
      <c r="Q232">
        <v>121.91935483870969</v>
      </c>
      <c r="R232">
        <v>87.363090909090715</v>
      </c>
      <c r="S232">
        <v>86.108604923798566</v>
      </c>
      <c r="T232">
        <v>1.8594603960648404</v>
      </c>
      <c r="U232">
        <v>60.571596014846641</v>
      </c>
      <c r="V232">
        <v>53.289016147625887</v>
      </c>
      <c r="W232">
        <v>0.66770853682359843</v>
      </c>
      <c r="X232">
        <v>99</v>
      </c>
      <c r="Y232">
        <v>5119</v>
      </c>
      <c r="Z232">
        <v>4526</v>
      </c>
      <c r="AA232">
        <v>593</v>
      </c>
      <c r="AB232">
        <v>999</v>
      </c>
    </row>
    <row r="233" spans="1:28" x14ac:dyDescent="0.3">
      <c r="A233">
        <v>5</v>
      </c>
      <c r="B233">
        <v>2022</v>
      </c>
      <c r="C233">
        <v>99</v>
      </c>
      <c r="D233">
        <v>26</v>
      </c>
      <c r="E233">
        <v>44740</v>
      </c>
      <c r="F233" s="4">
        <v>170</v>
      </c>
      <c r="G233">
        <v>99</v>
      </c>
      <c r="H233">
        <v>5576</v>
      </c>
      <c r="I233">
        <v>85.923672873820777</v>
      </c>
      <c r="J233">
        <v>13.158420208500372</v>
      </c>
      <c r="K233">
        <v>14.888480717488772</v>
      </c>
      <c r="L233">
        <v>60.22594366702539</v>
      </c>
      <c r="M233">
        <v>11.979831595830001</v>
      </c>
      <c r="N233">
        <v>47.124122719069582</v>
      </c>
      <c r="O233">
        <v>46.304173354735163</v>
      </c>
      <c r="P233">
        <v>120.15316760224536</v>
      </c>
      <c r="Q233">
        <v>120.54109863672812</v>
      </c>
      <c r="R233">
        <v>87.46420438766998</v>
      </c>
      <c r="S233">
        <v>86.075859160868802</v>
      </c>
      <c r="T233">
        <v>1.7300605089883878</v>
      </c>
      <c r="U233">
        <v>60.422883787661426</v>
      </c>
      <c r="V233">
        <v>53.931624265864222</v>
      </c>
      <c r="W233">
        <v>0.64526542324246761</v>
      </c>
      <c r="X233">
        <v>99</v>
      </c>
      <c r="Y233">
        <v>5576</v>
      </c>
      <c r="Z233">
        <v>4988</v>
      </c>
      <c r="AA233">
        <v>588</v>
      </c>
      <c r="AB233">
        <v>999</v>
      </c>
    </row>
    <row r="234" spans="1:28" x14ac:dyDescent="0.3">
      <c r="A234">
        <v>5</v>
      </c>
      <c r="B234">
        <v>2022</v>
      </c>
      <c r="C234">
        <v>99</v>
      </c>
      <c r="D234">
        <v>26</v>
      </c>
      <c r="E234">
        <v>44741</v>
      </c>
      <c r="F234" s="4">
        <v>170</v>
      </c>
      <c r="G234">
        <v>99</v>
      </c>
      <c r="H234">
        <v>5585</v>
      </c>
      <c r="I234">
        <v>84.854735892098688</v>
      </c>
      <c r="J234">
        <v>12.857042665108125</v>
      </c>
      <c r="K234">
        <v>14.642469091560669</v>
      </c>
      <c r="L234">
        <v>60.290650421071426</v>
      </c>
      <c r="M234">
        <v>11.800077927138124</v>
      </c>
      <c r="N234">
        <v>47.397895557287605</v>
      </c>
      <c r="O234">
        <v>46.164295458974841</v>
      </c>
      <c r="P234">
        <v>126.2768361581921</v>
      </c>
      <c r="Q234">
        <v>122.42548217416719</v>
      </c>
      <c r="R234">
        <v>88.259746121297795</v>
      </c>
      <c r="S234">
        <v>86.096080808080671</v>
      </c>
      <c r="T234">
        <v>1.7854264264525488</v>
      </c>
      <c r="U234">
        <v>60.765980304386765</v>
      </c>
      <c r="V234">
        <v>55.55639608676988</v>
      </c>
      <c r="W234">
        <v>0.64709042076991952</v>
      </c>
      <c r="X234">
        <v>99</v>
      </c>
      <c r="Y234">
        <v>5585</v>
      </c>
      <c r="Z234">
        <v>5133</v>
      </c>
      <c r="AA234">
        <v>452</v>
      </c>
      <c r="AB234">
        <v>999</v>
      </c>
    </row>
    <row r="235" spans="1:28" x14ac:dyDescent="0.3">
      <c r="A235">
        <v>5</v>
      </c>
      <c r="B235">
        <v>2022</v>
      </c>
      <c r="C235">
        <v>99</v>
      </c>
      <c r="D235">
        <v>26</v>
      </c>
      <c r="E235">
        <v>44742</v>
      </c>
      <c r="F235" s="4">
        <v>170</v>
      </c>
      <c r="G235">
        <v>99</v>
      </c>
      <c r="H235">
        <v>5601</v>
      </c>
      <c r="I235">
        <v>84.905070518706694</v>
      </c>
      <c r="J235">
        <v>12.847627976748573</v>
      </c>
      <c r="K235">
        <v>15.138489555436569</v>
      </c>
      <c r="L235">
        <v>59.378130690948112</v>
      </c>
      <c r="M235">
        <v>12.183911494468395</v>
      </c>
      <c r="N235">
        <v>47.383720930232549</v>
      </c>
      <c r="O235">
        <v>46.833114569660609</v>
      </c>
      <c r="P235">
        <v>121.49184324020251</v>
      </c>
      <c r="Q235">
        <v>123.04144009000564</v>
      </c>
      <c r="R235">
        <v>87.730691155147099</v>
      </c>
      <c r="S235">
        <v>85.851057993730478</v>
      </c>
      <c r="T235">
        <v>2.2908615786880002</v>
      </c>
      <c r="U235">
        <v>60.436350651669329</v>
      </c>
      <c r="V235">
        <v>57.30103616535105</v>
      </c>
      <c r="W235">
        <v>0.62060346366720232</v>
      </c>
      <c r="X235">
        <v>99</v>
      </c>
      <c r="Y235">
        <v>5601</v>
      </c>
      <c r="Z235">
        <v>5333</v>
      </c>
      <c r="AA235">
        <v>268</v>
      </c>
      <c r="AB235">
        <v>999</v>
      </c>
    </row>
    <row r="236" spans="1:28" x14ac:dyDescent="0.3">
      <c r="A236">
        <v>5</v>
      </c>
      <c r="B236">
        <v>2022</v>
      </c>
      <c r="C236">
        <v>99</v>
      </c>
      <c r="D236">
        <v>26</v>
      </c>
      <c r="E236">
        <v>44743</v>
      </c>
      <c r="F236" s="4">
        <v>170</v>
      </c>
      <c r="G236">
        <v>99</v>
      </c>
      <c r="H236">
        <v>3182</v>
      </c>
      <c r="I236">
        <v>84.846605908233698</v>
      </c>
      <c r="J236">
        <v>12.685292269013212</v>
      </c>
      <c r="K236">
        <v>15.226084223758601</v>
      </c>
      <c r="L236">
        <v>59.393272555800067</v>
      </c>
      <c r="M236">
        <v>12.124512884978017</v>
      </c>
      <c r="N236">
        <v>47.060653676932738</v>
      </c>
      <c r="O236">
        <v>46.096165933375239</v>
      </c>
      <c r="P236">
        <v>124.36580766813324</v>
      </c>
      <c r="Q236">
        <v>123.75769956002517</v>
      </c>
      <c r="R236">
        <v>87.85561368209251</v>
      </c>
      <c r="S236">
        <v>86.032951195545309</v>
      </c>
      <c r="T236">
        <v>2.5407919547453952</v>
      </c>
      <c r="U236">
        <v>60.505656819610302</v>
      </c>
      <c r="V236">
        <v>60.269288607307949</v>
      </c>
      <c r="W236">
        <v>0.80923947203016944</v>
      </c>
      <c r="X236">
        <v>99</v>
      </c>
      <c r="Y236">
        <v>3182</v>
      </c>
      <c r="Z236">
        <v>3182</v>
      </c>
      <c r="AA236">
        <v>0</v>
      </c>
      <c r="AB236">
        <v>999</v>
      </c>
    </row>
    <row r="237" spans="1:28" x14ac:dyDescent="0.3">
      <c r="A237">
        <v>5</v>
      </c>
      <c r="B237">
        <v>2022</v>
      </c>
      <c r="C237">
        <v>99</v>
      </c>
      <c r="D237">
        <v>26</v>
      </c>
      <c r="E237">
        <v>44744</v>
      </c>
      <c r="F237" s="4"/>
      <c r="G237">
        <v>99</v>
      </c>
      <c r="X237">
        <v>99</v>
      </c>
      <c r="AB237">
        <v>999</v>
      </c>
    </row>
    <row r="238" spans="1:28" x14ac:dyDescent="0.3">
      <c r="A238">
        <v>5</v>
      </c>
      <c r="B238">
        <v>2022</v>
      </c>
      <c r="C238">
        <v>99</v>
      </c>
      <c r="D238">
        <v>27</v>
      </c>
      <c r="E238">
        <v>44746</v>
      </c>
      <c r="F238" s="4">
        <v>170</v>
      </c>
      <c r="G238">
        <v>99</v>
      </c>
      <c r="H238">
        <v>5986</v>
      </c>
      <c r="I238">
        <v>85.429084519192187</v>
      </c>
      <c r="J238">
        <v>12.625052271431263</v>
      </c>
      <c r="K238">
        <v>14.629794314381318</v>
      </c>
      <c r="L238">
        <v>60.12731103678923</v>
      </c>
      <c r="M238">
        <v>12.063562060444756</v>
      </c>
      <c r="N238">
        <v>47.050570342205319</v>
      </c>
      <c r="O238">
        <v>46.073411943704841</v>
      </c>
      <c r="P238">
        <v>121.5101691693594</v>
      </c>
      <c r="Q238">
        <v>119.25223341570047</v>
      </c>
      <c r="R238">
        <v>87.115820105820063</v>
      </c>
      <c r="S238">
        <v>85.8771137317609</v>
      </c>
      <c r="T238">
        <v>2.0047420429500562</v>
      </c>
      <c r="U238">
        <v>60.827263615101913</v>
      </c>
      <c r="V238">
        <v>53.248432596959262</v>
      </c>
      <c r="W238">
        <v>0.54677581022385557</v>
      </c>
      <c r="X238">
        <v>99</v>
      </c>
      <c r="Y238">
        <v>5986</v>
      </c>
      <c r="Z238">
        <v>5261</v>
      </c>
      <c r="AA238">
        <v>725</v>
      </c>
      <c r="AB238">
        <v>999</v>
      </c>
    </row>
    <row r="239" spans="1:28" x14ac:dyDescent="0.3">
      <c r="A239">
        <v>5</v>
      </c>
      <c r="B239">
        <v>2022</v>
      </c>
      <c r="C239">
        <v>99</v>
      </c>
      <c r="D239">
        <v>27</v>
      </c>
      <c r="E239">
        <v>44747</v>
      </c>
      <c r="F239" s="4">
        <v>170</v>
      </c>
      <c r="G239">
        <v>99</v>
      </c>
      <c r="H239">
        <v>7425</v>
      </c>
      <c r="I239">
        <v>85.197616152117988</v>
      </c>
      <c r="J239">
        <v>12.856516516516509</v>
      </c>
      <c r="K239">
        <v>14.89053893829159</v>
      </c>
      <c r="L239">
        <v>59.922153638814081</v>
      </c>
      <c r="M239">
        <v>11.879009009008964</v>
      </c>
      <c r="N239">
        <v>47.210992641537779</v>
      </c>
      <c r="O239">
        <v>46.227914663461554</v>
      </c>
      <c r="P239">
        <v>125.62372372372376</v>
      </c>
      <c r="Q239">
        <v>123.87552552552556</v>
      </c>
      <c r="R239">
        <v>87.442240824211225</v>
      </c>
      <c r="S239">
        <v>85.955298168727495</v>
      </c>
      <c r="T239">
        <v>2.0340224217750849</v>
      </c>
      <c r="U239">
        <v>60.597037037037033</v>
      </c>
      <c r="V239">
        <v>54.091779970635841</v>
      </c>
      <c r="W239">
        <v>0.68929292929292907</v>
      </c>
      <c r="X239">
        <v>99</v>
      </c>
      <c r="Y239">
        <v>7425</v>
      </c>
      <c r="Z239">
        <v>6660</v>
      </c>
      <c r="AA239">
        <v>765</v>
      </c>
      <c r="AB239">
        <v>999</v>
      </c>
    </row>
    <row r="240" spans="1:28" x14ac:dyDescent="0.3">
      <c r="A240">
        <v>5</v>
      </c>
      <c r="B240">
        <v>2022</v>
      </c>
      <c r="C240">
        <v>99</v>
      </c>
      <c r="D240">
        <v>27</v>
      </c>
      <c r="E240">
        <v>44748</v>
      </c>
      <c r="F240" s="4">
        <v>170</v>
      </c>
      <c r="G240">
        <v>99</v>
      </c>
      <c r="H240">
        <v>6445</v>
      </c>
      <c r="I240">
        <v>84.516912324659387</v>
      </c>
      <c r="J240">
        <v>12.59422875131164</v>
      </c>
      <c r="K240">
        <v>14.630527868343444</v>
      </c>
      <c r="L240">
        <v>59.563556901102288</v>
      </c>
      <c r="M240">
        <v>12.014445610353251</v>
      </c>
      <c r="N240">
        <v>47.261150953297189</v>
      </c>
      <c r="O240">
        <v>46.033070866141721</v>
      </c>
      <c r="P240">
        <v>124.89734172787684</v>
      </c>
      <c r="Q240">
        <v>121.76617698495978</v>
      </c>
      <c r="R240">
        <v>87.049861623616138</v>
      </c>
      <c r="S240">
        <v>85.513951789627328</v>
      </c>
      <c r="T240">
        <v>2.036299117031803</v>
      </c>
      <c r="U240">
        <v>60.740418929402608</v>
      </c>
      <c r="V240">
        <v>53.753684975892014</v>
      </c>
      <c r="W240">
        <v>0.62529092319627622</v>
      </c>
      <c r="X240">
        <v>99</v>
      </c>
      <c r="Y240">
        <v>6445</v>
      </c>
      <c r="Z240">
        <v>5718</v>
      </c>
      <c r="AA240">
        <v>727</v>
      </c>
      <c r="AB240">
        <v>999</v>
      </c>
    </row>
    <row r="241" spans="1:28" x14ac:dyDescent="0.3">
      <c r="A241">
        <v>5</v>
      </c>
      <c r="B241">
        <v>2022</v>
      </c>
      <c r="C241">
        <v>99</v>
      </c>
      <c r="D241">
        <v>27</v>
      </c>
      <c r="E241">
        <v>44749</v>
      </c>
      <c r="F241" s="4">
        <v>170</v>
      </c>
      <c r="G241">
        <v>99</v>
      </c>
      <c r="H241">
        <v>2065</v>
      </c>
      <c r="I241">
        <v>84.098886172638714</v>
      </c>
      <c r="J241">
        <v>13.020307281229123</v>
      </c>
      <c r="K241">
        <v>14.571061560833744</v>
      </c>
      <c r="L241">
        <v>60.835016965584103</v>
      </c>
      <c r="M241">
        <v>12.337074148296596</v>
      </c>
      <c r="N241">
        <v>46.882431529726119</v>
      </c>
      <c r="O241">
        <v>45.285331547220338</v>
      </c>
      <c r="P241">
        <v>120.34736138944552</v>
      </c>
      <c r="Q241">
        <v>116.65865063460252</v>
      </c>
      <c r="R241">
        <v>87.471620411817312</v>
      </c>
      <c r="S241">
        <v>86.803597122302179</v>
      </c>
      <c r="T241">
        <v>1.5507542796046252</v>
      </c>
      <c r="U241">
        <v>60.754479418886191</v>
      </c>
      <c r="V241">
        <v>43.851536642343845</v>
      </c>
      <c r="W241">
        <v>0.20145278450363197</v>
      </c>
      <c r="X241">
        <v>99</v>
      </c>
      <c r="Y241">
        <v>2065</v>
      </c>
      <c r="Z241">
        <v>1497</v>
      </c>
      <c r="AA241">
        <v>568</v>
      </c>
      <c r="AB241">
        <v>999</v>
      </c>
    </row>
    <row r="242" spans="1:28" x14ac:dyDescent="0.3">
      <c r="A242">
        <v>5</v>
      </c>
      <c r="B242">
        <v>2022</v>
      </c>
      <c r="C242">
        <v>99</v>
      </c>
      <c r="D242">
        <v>27</v>
      </c>
      <c r="E242">
        <v>44750</v>
      </c>
      <c r="F242" s="4">
        <v>170</v>
      </c>
      <c r="G242">
        <v>99</v>
      </c>
      <c r="H242">
        <v>4380</v>
      </c>
      <c r="I242">
        <v>85.511872142841781</v>
      </c>
      <c r="J242">
        <v>12.83609341825904</v>
      </c>
      <c r="K242">
        <v>15.057405207857457</v>
      </c>
      <c r="L242">
        <v>59.381699794379891</v>
      </c>
      <c r="M242">
        <v>11.688794527011096</v>
      </c>
      <c r="N242">
        <v>47.557678697806089</v>
      </c>
      <c r="O242">
        <v>46.556866446436999</v>
      </c>
      <c r="P242">
        <v>131.82873319179055</v>
      </c>
      <c r="Q242">
        <v>129.89879688605799</v>
      </c>
      <c r="R242">
        <v>87.159114249037358</v>
      </c>
      <c r="S242">
        <v>85.35127826941978</v>
      </c>
      <c r="T242">
        <v>2.2213117895984178</v>
      </c>
      <c r="U242">
        <v>60.518264840182638</v>
      </c>
      <c r="V242">
        <v>58.298166155101555</v>
      </c>
      <c r="W242">
        <v>0.78059360730593619</v>
      </c>
      <c r="X242">
        <v>99</v>
      </c>
      <c r="Y242">
        <v>4380</v>
      </c>
      <c r="Z242">
        <v>4239</v>
      </c>
      <c r="AA242">
        <v>141</v>
      </c>
      <c r="AB242">
        <v>999</v>
      </c>
    </row>
    <row r="243" spans="1:28" x14ac:dyDescent="0.3">
      <c r="A243">
        <v>5</v>
      </c>
      <c r="B243">
        <v>2022</v>
      </c>
      <c r="C243">
        <v>99</v>
      </c>
      <c r="D243">
        <v>27</v>
      </c>
      <c r="E243">
        <v>44751</v>
      </c>
      <c r="F243" s="4"/>
      <c r="G243">
        <v>99</v>
      </c>
      <c r="X243">
        <v>99</v>
      </c>
      <c r="AB243">
        <v>999</v>
      </c>
    </row>
    <row r="244" spans="1:28" x14ac:dyDescent="0.3">
      <c r="A244">
        <v>5</v>
      </c>
      <c r="B244">
        <v>2022</v>
      </c>
      <c r="C244">
        <v>99</v>
      </c>
      <c r="D244">
        <v>28</v>
      </c>
      <c r="E244">
        <v>44753</v>
      </c>
      <c r="F244" s="4">
        <v>170</v>
      </c>
      <c r="G244">
        <v>99</v>
      </c>
      <c r="H244">
        <v>5553</v>
      </c>
      <c r="I244">
        <v>84.069367898435644</v>
      </c>
      <c r="J244">
        <v>12.757585644371945</v>
      </c>
      <c r="K244">
        <v>14.792145945945972</v>
      </c>
      <c r="L244">
        <v>59.826255855855891</v>
      </c>
      <c r="M244">
        <v>11.822022838499164</v>
      </c>
      <c r="N244">
        <v>48.056903936365515</v>
      </c>
      <c r="O244">
        <v>47.312921004286579</v>
      </c>
      <c r="P244">
        <v>130.44392332789562</v>
      </c>
      <c r="Q244">
        <v>128.96941272430669</v>
      </c>
      <c r="R244">
        <v>87.191640242144615</v>
      </c>
      <c r="S244">
        <v>85.409861591695545</v>
      </c>
      <c r="T244">
        <v>2.0345603015740248</v>
      </c>
      <c r="U244">
        <v>60.653700702323057</v>
      </c>
      <c r="V244">
        <v>53.378195604266146</v>
      </c>
      <c r="W244">
        <v>0.5593372951557718</v>
      </c>
      <c r="X244">
        <v>99</v>
      </c>
      <c r="Y244">
        <v>5553</v>
      </c>
      <c r="Z244">
        <v>4904</v>
      </c>
      <c r="AA244">
        <v>649</v>
      </c>
      <c r="AB244">
        <v>999</v>
      </c>
    </row>
    <row r="245" spans="1:28" x14ac:dyDescent="0.3">
      <c r="A245">
        <v>5</v>
      </c>
      <c r="B245">
        <v>2022</v>
      </c>
      <c r="C245">
        <v>99</v>
      </c>
      <c r="D245">
        <v>28</v>
      </c>
      <c r="E245">
        <v>44754</v>
      </c>
      <c r="F245" s="4">
        <v>170</v>
      </c>
      <c r="G245">
        <v>99</v>
      </c>
      <c r="H245">
        <v>6857</v>
      </c>
      <c r="I245">
        <v>84.317573272328474</v>
      </c>
      <c r="J245">
        <v>13.072801569140196</v>
      </c>
      <c r="K245">
        <v>14.951630418916935</v>
      </c>
      <c r="L245">
        <v>59.708036496350573</v>
      </c>
      <c r="M245">
        <v>11.962373324615845</v>
      </c>
      <c r="N245">
        <v>47.935241210138997</v>
      </c>
      <c r="O245">
        <v>47.065366972477058</v>
      </c>
      <c r="P245">
        <v>127.80761686825763</v>
      </c>
      <c r="Q245">
        <v>127.02108532200064</v>
      </c>
      <c r="R245">
        <v>86.452057998128993</v>
      </c>
      <c r="S245">
        <v>85.683428571428507</v>
      </c>
      <c r="T245">
        <v>1.8788288497767376</v>
      </c>
      <c r="U245">
        <v>60.47119731661077</v>
      </c>
      <c r="V245">
        <v>53.738802780389193</v>
      </c>
      <c r="W245">
        <v>0.55826163045063437</v>
      </c>
      <c r="X245">
        <v>99</v>
      </c>
      <c r="Y245">
        <v>6857</v>
      </c>
      <c r="Z245">
        <v>6118</v>
      </c>
      <c r="AA245">
        <v>739</v>
      </c>
      <c r="AB245">
        <v>999</v>
      </c>
    </row>
    <row r="246" spans="1:28" x14ac:dyDescent="0.3">
      <c r="A246">
        <v>5</v>
      </c>
      <c r="B246">
        <v>2022</v>
      </c>
      <c r="C246">
        <v>99</v>
      </c>
      <c r="D246">
        <v>28</v>
      </c>
      <c r="E246">
        <v>44755</v>
      </c>
      <c r="F246" s="4">
        <v>170</v>
      </c>
      <c r="G246">
        <v>99</v>
      </c>
      <c r="H246">
        <v>5912</v>
      </c>
      <c r="I246">
        <v>84.190426239230177</v>
      </c>
      <c r="J246">
        <v>12.948581422464011</v>
      </c>
      <c r="K246">
        <v>14.903079526226772</v>
      </c>
      <c r="L246">
        <v>59.650463699441552</v>
      </c>
      <c r="M246">
        <v>11.957209483093662</v>
      </c>
      <c r="N246">
        <v>48.042168674698793</v>
      </c>
      <c r="O246">
        <v>47.533138969873661</v>
      </c>
      <c r="P246">
        <v>127.45977458219978</v>
      </c>
      <c r="Q246">
        <v>127.29867858530898</v>
      </c>
      <c r="R246">
        <v>85.859257322175523</v>
      </c>
      <c r="S246">
        <v>85.849787147780475</v>
      </c>
      <c r="T246">
        <v>1.954498103762756</v>
      </c>
      <c r="U246">
        <v>60.562077131258476</v>
      </c>
      <c r="V246">
        <v>52.426885925177992</v>
      </c>
      <c r="W246">
        <v>0.57307171853856553</v>
      </c>
      <c r="X246">
        <v>99</v>
      </c>
      <c r="Y246">
        <v>5912</v>
      </c>
      <c r="Z246">
        <v>5146</v>
      </c>
      <c r="AA246">
        <v>766</v>
      </c>
      <c r="AB246">
        <v>999</v>
      </c>
    </row>
    <row r="247" spans="1:28" x14ac:dyDescent="0.3">
      <c r="A247">
        <v>5</v>
      </c>
      <c r="B247">
        <v>2022</v>
      </c>
      <c r="C247">
        <v>99</v>
      </c>
      <c r="D247">
        <v>28</v>
      </c>
      <c r="E247">
        <v>44756</v>
      </c>
      <c r="F247" s="4">
        <v>170</v>
      </c>
      <c r="G247">
        <v>99</v>
      </c>
      <c r="H247">
        <v>6502</v>
      </c>
      <c r="I247">
        <v>85.43360503757215</v>
      </c>
      <c r="J247">
        <v>13.028353759523</v>
      </c>
      <c r="K247">
        <v>15.08137188557369</v>
      </c>
      <c r="L247">
        <v>59.784250769230951</v>
      </c>
      <c r="M247">
        <v>12.125902616760545</v>
      </c>
      <c r="N247">
        <v>48.497101209209859</v>
      </c>
      <c r="O247">
        <v>47.857853707082434</v>
      </c>
      <c r="P247">
        <v>130.71745611129515</v>
      </c>
      <c r="Q247">
        <v>129.42878436568401</v>
      </c>
      <c r="R247">
        <v>87.082773011825111</v>
      </c>
      <c r="S247">
        <v>85.996844872918217</v>
      </c>
      <c r="T247">
        <v>2.0530181260506901</v>
      </c>
      <c r="U247">
        <v>60.475545985850509</v>
      </c>
      <c r="V247">
        <v>55.849929897475185</v>
      </c>
      <c r="W247">
        <v>0.6376499538603505</v>
      </c>
      <c r="X247">
        <v>99</v>
      </c>
      <c r="Y247">
        <v>6502</v>
      </c>
      <c r="Z247">
        <v>6038</v>
      </c>
      <c r="AA247">
        <v>464</v>
      </c>
      <c r="AB247">
        <v>999</v>
      </c>
    </row>
    <row r="248" spans="1:28" x14ac:dyDescent="0.3">
      <c r="A248">
        <v>5</v>
      </c>
      <c r="B248">
        <v>2022</v>
      </c>
      <c r="C248">
        <v>99</v>
      </c>
      <c r="D248">
        <v>28</v>
      </c>
      <c r="E248">
        <v>44757</v>
      </c>
      <c r="F248" s="4">
        <v>170</v>
      </c>
      <c r="G248">
        <v>99</v>
      </c>
      <c r="H248">
        <v>3761</v>
      </c>
      <c r="I248">
        <v>85.219329965434426</v>
      </c>
      <c r="J248">
        <v>12.967030045200772</v>
      </c>
      <c r="K248">
        <v>15.229992023397996</v>
      </c>
      <c r="L248">
        <v>59.689356040447002</v>
      </c>
      <c r="M248">
        <v>12.150864131879825</v>
      </c>
      <c r="N248">
        <v>47.674022866258994</v>
      </c>
      <c r="O248">
        <v>47.270816706570898</v>
      </c>
      <c r="P248">
        <v>132.51821324115923</v>
      </c>
      <c r="Q248">
        <v>129.94469555969161</v>
      </c>
      <c r="R248">
        <v>87.590086546026853</v>
      </c>
      <c r="S248">
        <v>86.058069977426541</v>
      </c>
      <c r="T248">
        <v>2.2629619781972283</v>
      </c>
      <c r="U248">
        <v>60.405211379952149</v>
      </c>
      <c r="V248">
        <v>60.175612051589681</v>
      </c>
      <c r="W248">
        <v>0.83568199946822641</v>
      </c>
      <c r="X248">
        <v>99</v>
      </c>
      <c r="Y248">
        <v>3761</v>
      </c>
      <c r="Z248">
        <v>3761</v>
      </c>
      <c r="AA248">
        <v>0</v>
      </c>
      <c r="AB248">
        <v>999</v>
      </c>
    </row>
    <row r="249" spans="1:28" x14ac:dyDescent="0.3">
      <c r="A249">
        <v>5</v>
      </c>
      <c r="B249">
        <v>2022</v>
      </c>
      <c r="C249">
        <v>99</v>
      </c>
      <c r="D249">
        <v>28</v>
      </c>
      <c r="E249">
        <v>44758</v>
      </c>
      <c r="F249" s="4"/>
      <c r="G249">
        <v>99</v>
      </c>
      <c r="X249">
        <v>99</v>
      </c>
      <c r="AB249">
        <v>999</v>
      </c>
    </row>
    <row r="250" spans="1:28" x14ac:dyDescent="0.3">
      <c r="A250">
        <v>5</v>
      </c>
      <c r="B250">
        <v>2022</v>
      </c>
      <c r="C250">
        <v>99</v>
      </c>
      <c r="D250">
        <v>29</v>
      </c>
      <c r="E250">
        <v>44760</v>
      </c>
      <c r="F250" s="4">
        <v>170</v>
      </c>
      <c r="G250">
        <v>99</v>
      </c>
      <c r="H250">
        <v>4977</v>
      </c>
      <c r="I250">
        <v>85.493349393558518</v>
      </c>
      <c r="J250">
        <v>13.269118340405502</v>
      </c>
      <c r="K250">
        <v>15.116695477386939</v>
      </c>
      <c r="L250">
        <v>60.065003015075277</v>
      </c>
      <c r="M250">
        <v>11.931777463460618</v>
      </c>
      <c r="N250">
        <v>47.369401225836874</v>
      </c>
      <c r="O250">
        <v>46.82480547040791</v>
      </c>
      <c r="P250">
        <v>126.82201791607736</v>
      </c>
      <c r="Q250">
        <v>127.26143328618578</v>
      </c>
      <c r="R250">
        <v>87.719022687609311</v>
      </c>
      <c r="S250">
        <v>86.440486231704199</v>
      </c>
      <c r="T250">
        <v>1.8475771369814351</v>
      </c>
      <c r="U250">
        <v>60.446051838456881</v>
      </c>
      <c r="V250">
        <v>51.133098111292952</v>
      </c>
      <c r="W250">
        <v>0.48824593128390625</v>
      </c>
      <c r="X250">
        <v>99</v>
      </c>
      <c r="Y250">
        <v>4977</v>
      </c>
      <c r="Z250">
        <v>4242</v>
      </c>
      <c r="AA250">
        <v>735</v>
      </c>
      <c r="AB250">
        <v>999</v>
      </c>
    </row>
    <row r="251" spans="1:28" x14ac:dyDescent="0.3">
      <c r="A251">
        <v>5</v>
      </c>
      <c r="B251">
        <v>2022</v>
      </c>
      <c r="C251">
        <v>99</v>
      </c>
      <c r="D251">
        <v>29</v>
      </c>
      <c r="E251">
        <v>44761</v>
      </c>
      <c r="F251" s="4">
        <v>170</v>
      </c>
      <c r="G251">
        <v>99</v>
      </c>
      <c r="H251">
        <v>5712</v>
      </c>
      <c r="I251">
        <v>83.700087527333778</v>
      </c>
      <c r="J251">
        <v>12.762226866806015</v>
      </c>
      <c r="K251">
        <v>14.669833596076327</v>
      </c>
      <c r="L251">
        <v>59.099243167484367</v>
      </c>
      <c r="M251">
        <v>11.651073532205956</v>
      </c>
      <c r="N251">
        <v>48.122173665209957</v>
      </c>
      <c r="O251">
        <v>47.003800114003425</v>
      </c>
      <c r="P251">
        <v>126.91924757742736</v>
      </c>
      <c r="Q251">
        <v>126.14497434923048</v>
      </c>
      <c r="R251">
        <v>87.272411024886139</v>
      </c>
      <c r="S251">
        <v>84.719027069438582</v>
      </c>
      <c r="T251">
        <v>1.9076067292703152</v>
      </c>
      <c r="U251">
        <v>60.673844537815121</v>
      </c>
      <c r="V251">
        <v>55.644258808871186</v>
      </c>
      <c r="W251">
        <v>0.56985294117647056</v>
      </c>
      <c r="X251">
        <v>99</v>
      </c>
      <c r="Y251">
        <v>5712</v>
      </c>
      <c r="Z251">
        <v>5263</v>
      </c>
      <c r="AA251">
        <v>449</v>
      </c>
      <c r="AB251">
        <v>999</v>
      </c>
    </row>
    <row r="252" spans="1:28" x14ac:dyDescent="0.3">
      <c r="A252">
        <v>5</v>
      </c>
      <c r="B252">
        <v>2022</v>
      </c>
      <c r="C252">
        <v>99</v>
      </c>
      <c r="D252">
        <v>29</v>
      </c>
      <c r="E252">
        <v>44762</v>
      </c>
      <c r="F252" s="4">
        <v>170</v>
      </c>
      <c r="G252">
        <v>99</v>
      </c>
      <c r="H252">
        <v>5174</v>
      </c>
      <c r="I252">
        <v>84.47850791646718</v>
      </c>
      <c r="J252">
        <v>12.678826530612231</v>
      </c>
      <c r="K252">
        <v>14.732374782440564</v>
      </c>
      <c r="L252">
        <v>59.488694138131216</v>
      </c>
      <c r="M252">
        <v>11.841454081632673</v>
      </c>
      <c r="N252">
        <v>47.914328231292515</v>
      </c>
      <c r="O252">
        <v>47.277636054421777</v>
      </c>
      <c r="P252">
        <v>128.0189200680272</v>
      </c>
      <c r="Q252">
        <v>128.37032312925169</v>
      </c>
      <c r="R252">
        <v>87.33795665634689</v>
      </c>
      <c r="S252">
        <v>85.234626468632229</v>
      </c>
      <c r="T252">
        <v>2.053548251828337</v>
      </c>
      <c r="U252">
        <v>60.719945883262461</v>
      </c>
      <c r="V252">
        <v>54.988468945369682</v>
      </c>
      <c r="W252">
        <v>0.46482412060301515</v>
      </c>
      <c r="X252">
        <v>99</v>
      </c>
      <c r="Y252">
        <v>5174</v>
      </c>
      <c r="Z252">
        <v>4704</v>
      </c>
      <c r="AA252">
        <v>470</v>
      </c>
      <c r="AB252">
        <v>999</v>
      </c>
    </row>
    <row r="253" spans="1:28" x14ac:dyDescent="0.3">
      <c r="A253">
        <v>5</v>
      </c>
      <c r="B253">
        <v>2022</v>
      </c>
      <c r="C253">
        <v>99</v>
      </c>
      <c r="D253">
        <v>29</v>
      </c>
      <c r="E253">
        <v>44763</v>
      </c>
      <c r="F253" s="4">
        <v>170</v>
      </c>
      <c r="G253">
        <v>99</v>
      </c>
      <c r="H253">
        <v>5613</v>
      </c>
      <c r="I253">
        <v>84.883841070435309</v>
      </c>
      <c r="J253">
        <v>13.025749121719358</v>
      </c>
      <c r="K253">
        <v>15.045234444642531</v>
      </c>
      <c r="L253">
        <v>59.766167290886415</v>
      </c>
      <c r="M253">
        <v>11.669642488117368</v>
      </c>
      <c r="N253">
        <v>46.805125025831799</v>
      </c>
      <c r="O253">
        <v>46.263897499483377</v>
      </c>
      <c r="P253">
        <v>124.69249845009298</v>
      </c>
      <c r="Q253">
        <v>123.42012812564577</v>
      </c>
      <c r="R253">
        <v>88.039536954585941</v>
      </c>
      <c r="S253">
        <v>85.932706686605641</v>
      </c>
      <c r="T253">
        <v>2.0194853229231757</v>
      </c>
      <c r="U253">
        <v>60.488508818813479</v>
      </c>
      <c r="V253">
        <v>51.801887651592033</v>
      </c>
      <c r="W253">
        <v>0.53554249064671289</v>
      </c>
      <c r="X253">
        <v>99</v>
      </c>
      <c r="Y253">
        <v>5613</v>
      </c>
      <c r="Z253">
        <v>4839</v>
      </c>
      <c r="AA253">
        <v>774</v>
      </c>
      <c r="AB253">
        <v>999</v>
      </c>
    </row>
    <row r="254" spans="1:28" x14ac:dyDescent="0.3">
      <c r="A254">
        <v>5</v>
      </c>
      <c r="B254">
        <v>2022</v>
      </c>
      <c r="C254">
        <v>99</v>
      </c>
      <c r="D254">
        <v>29</v>
      </c>
      <c r="E254">
        <v>44764</v>
      </c>
      <c r="F254" s="4">
        <v>170</v>
      </c>
      <c r="G254">
        <v>99</v>
      </c>
      <c r="H254">
        <v>3166</v>
      </c>
      <c r="I254">
        <v>85.18095387630035</v>
      </c>
      <c r="J254">
        <v>12.516050244242869</v>
      </c>
      <c r="K254">
        <v>14.527573459715686</v>
      </c>
      <c r="L254">
        <v>59.157038558786411</v>
      </c>
      <c r="M254">
        <v>11.687578506629457</v>
      </c>
      <c r="N254">
        <v>46.593510118632238</v>
      </c>
      <c r="O254">
        <v>45.608862526168885</v>
      </c>
      <c r="P254">
        <v>126.05931612002796</v>
      </c>
      <c r="Q254">
        <v>120.10118632240057</v>
      </c>
      <c r="R254">
        <v>87.765684754522084</v>
      </c>
      <c r="S254">
        <v>84.652457839971248</v>
      </c>
      <c r="T254">
        <v>2.0115232154728204</v>
      </c>
      <c r="U254">
        <v>60.847125710675954</v>
      </c>
      <c r="V254">
        <v>54.830431885202593</v>
      </c>
      <c r="W254">
        <v>0.68193303853442844</v>
      </c>
      <c r="X254">
        <v>99</v>
      </c>
      <c r="Y254">
        <v>3166</v>
      </c>
      <c r="Z254">
        <v>2866</v>
      </c>
      <c r="AA254">
        <v>300</v>
      </c>
      <c r="AB254">
        <v>999</v>
      </c>
    </row>
    <row r="255" spans="1:28" x14ac:dyDescent="0.3">
      <c r="A255">
        <v>5</v>
      </c>
      <c r="B255">
        <v>2022</v>
      </c>
      <c r="C255">
        <v>99</v>
      </c>
      <c r="D255">
        <v>29</v>
      </c>
      <c r="E255">
        <v>44765</v>
      </c>
      <c r="F255" s="4"/>
      <c r="G255">
        <v>99</v>
      </c>
      <c r="X255">
        <v>99</v>
      </c>
      <c r="AB255">
        <v>999</v>
      </c>
    </row>
    <row r="256" spans="1:28" x14ac:dyDescent="0.3">
      <c r="A256">
        <v>5</v>
      </c>
      <c r="B256">
        <v>2022</v>
      </c>
      <c r="C256">
        <v>99</v>
      </c>
      <c r="D256">
        <v>30</v>
      </c>
      <c r="E256">
        <v>44767</v>
      </c>
      <c r="F256" s="4">
        <v>170</v>
      </c>
      <c r="G256">
        <v>99</v>
      </c>
      <c r="H256">
        <v>5375</v>
      </c>
      <c r="I256">
        <v>84.261079059902201</v>
      </c>
      <c r="J256">
        <v>12.777680979049965</v>
      </c>
      <c r="K256">
        <v>14.806711997019296</v>
      </c>
      <c r="L256">
        <v>59.498485187255703</v>
      </c>
      <c r="M256">
        <v>11.945820369218016</v>
      </c>
      <c r="N256">
        <v>47.453941908713688</v>
      </c>
      <c r="O256">
        <v>46.585477178423247</v>
      </c>
      <c r="P256">
        <v>128.69674341422945</v>
      </c>
      <c r="Q256">
        <v>128.73636175067412</v>
      </c>
      <c r="R256">
        <v>86.736641901931861</v>
      </c>
      <c r="S256">
        <v>85.454320987654299</v>
      </c>
      <c r="T256">
        <v>2.0290310179693303</v>
      </c>
      <c r="U256">
        <v>60.640372093023245</v>
      </c>
      <c r="V256">
        <v>54.158670630112951</v>
      </c>
      <c r="W256">
        <v>0.64651162790697669</v>
      </c>
      <c r="X256">
        <v>99</v>
      </c>
      <c r="Y256">
        <v>5375</v>
      </c>
      <c r="Z256">
        <v>4821</v>
      </c>
      <c r="AA256">
        <v>554</v>
      </c>
      <c r="AB256">
        <v>999</v>
      </c>
    </row>
    <row r="257" spans="1:28" x14ac:dyDescent="0.3">
      <c r="A257">
        <v>5</v>
      </c>
      <c r="B257">
        <v>2022</v>
      </c>
      <c r="C257">
        <v>99</v>
      </c>
      <c r="D257">
        <v>30</v>
      </c>
      <c r="E257">
        <v>44768</v>
      </c>
      <c r="F257" s="4">
        <v>170</v>
      </c>
      <c r="G257">
        <v>99</v>
      </c>
      <c r="H257">
        <v>6259</v>
      </c>
      <c r="I257">
        <v>84.693161836426981</v>
      </c>
      <c r="J257">
        <v>12.617078895107451</v>
      </c>
      <c r="K257">
        <v>14.89301407099456</v>
      </c>
      <c r="L257">
        <v>59.735932203389901</v>
      </c>
      <c r="M257">
        <v>11.899476439790529</v>
      </c>
      <c r="N257">
        <v>47.335259072034681</v>
      </c>
      <c r="O257">
        <v>46.776453593354994</v>
      </c>
      <c r="P257">
        <v>124.9272431846904</v>
      </c>
      <c r="Q257">
        <v>124.61743997111398</v>
      </c>
      <c r="R257">
        <v>87.678454452405276</v>
      </c>
      <c r="S257">
        <v>85.7170152628605</v>
      </c>
      <c r="T257">
        <v>2.2759351758871058</v>
      </c>
      <c r="U257">
        <v>60.645949832241548</v>
      </c>
      <c r="V257">
        <v>53.477066775228892</v>
      </c>
      <c r="W257">
        <v>0.63173030835596733</v>
      </c>
      <c r="X257">
        <v>99</v>
      </c>
      <c r="Y257">
        <v>6259</v>
      </c>
      <c r="Z257">
        <v>5539</v>
      </c>
      <c r="AA257">
        <v>720</v>
      </c>
      <c r="AB257">
        <v>999</v>
      </c>
    </row>
    <row r="258" spans="1:28" x14ac:dyDescent="0.3">
      <c r="A258">
        <v>5</v>
      </c>
      <c r="B258">
        <v>2022</v>
      </c>
      <c r="C258">
        <v>99</v>
      </c>
      <c r="D258">
        <v>30</v>
      </c>
      <c r="E258">
        <v>44769</v>
      </c>
      <c r="F258" s="4">
        <v>170</v>
      </c>
      <c r="G258">
        <v>99</v>
      </c>
      <c r="H258">
        <v>5376</v>
      </c>
      <c r="I258">
        <v>84.351618296204819</v>
      </c>
      <c r="J258">
        <v>12.883843674456052</v>
      </c>
      <c r="K258">
        <v>15.02118533680682</v>
      </c>
      <c r="L258">
        <v>60.013023645503552</v>
      </c>
      <c r="M258">
        <v>12.006325543916191</v>
      </c>
      <c r="N258">
        <v>48.24239371347975</v>
      </c>
      <c r="O258">
        <v>47.313923030425151</v>
      </c>
      <c r="P258">
        <v>132.46212731668012</v>
      </c>
      <c r="Q258">
        <v>130.28485092667205</v>
      </c>
      <c r="R258">
        <v>88.551115360101747</v>
      </c>
      <c r="S258">
        <v>86.191201353637894</v>
      </c>
      <c r="T258">
        <v>2.1373416623507673</v>
      </c>
      <c r="U258">
        <v>60.513206845238123</v>
      </c>
      <c r="V258">
        <v>55.687431393518445</v>
      </c>
      <c r="W258">
        <v>0.63299851190476175</v>
      </c>
      <c r="X258">
        <v>99</v>
      </c>
      <c r="Y258">
        <v>5376</v>
      </c>
      <c r="Z258">
        <v>4964</v>
      </c>
      <c r="AA258">
        <v>412</v>
      </c>
      <c r="AB258">
        <v>999</v>
      </c>
    </row>
    <row r="259" spans="1:28" x14ac:dyDescent="0.3">
      <c r="A259">
        <v>5</v>
      </c>
      <c r="B259">
        <v>2022</v>
      </c>
      <c r="C259">
        <v>99</v>
      </c>
      <c r="D259">
        <v>30</v>
      </c>
      <c r="E259">
        <v>44770</v>
      </c>
      <c r="F259" s="4">
        <v>170</v>
      </c>
      <c r="G259">
        <v>99</v>
      </c>
      <c r="H259">
        <v>6245</v>
      </c>
      <c r="I259">
        <v>84.992618089218482</v>
      </c>
      <c r="J259">
        <v>13.192500848320265</v>
      </c>
      <c r="K259">
        <v>15.260677341873452</v>
      </c>
      <c r="L259">
        <v>60.28604196700303</v>
      </c>
      <c r="M259">
        <v>12.102816423481515</v>
      </c>
      <c r="N259">
        <v>47.381808925844211</v>
      </c>
      <c r="O259">
        <v>46.668024439918518</v>
      </c>
      <c r="P259">
        <v>130.99694604682728</v>
      </c>
      <c r="Q259">
        <v>129.62673905666779</v>
      </c>
      <c r="R259">
        <v>88.150687887779853</v>
      </c>
      <c r="S259">
        <v>86.328876712328565</v>
      </c>
      <c r="T259">
        <v>2.068176493553187</v>
      </c>
      <c r="U259">
        <v>60.305524419535637</v>
      </c>
      <c r="V259">
        <v>56.759065473758241</v>
      </c>
      <c r="W259">
        <v>0.52297838270616492</v>
      </c>
      <c r="X259">
        <v>99</v>
      </c>
      <c r="Y259">
        <v>6245</v>
      </c>
      <c r="Z259">
        <v>5894</v>
      </c>
      <c r="AA259">
        <v>351</v>
      </c>
      <c r="AB259">
        <v>999</v>
      </c>
    </row>
    <row r="260" spans="1:28" x14ac:dyDescent="0.3">
      <c r="A260">
        <v>5</v>
      </c>
      <c r="B260">
        <v>2022</v>
      </c>
      <c r="C260">
        <v>99</v>
      </c>
      <c r="D260">
        <v>30</v>
      </c>
      <c r="E260">
        <v>44771</v>
      </c>
      <c r="F260" s="4">
        <v>170</v>
      </c>
      <c r="G260">
        <v>99</v>
      </c>
      <c r="H260">
        <v>4027</v>
      </c>
      <c r="I260">
        <v>84.742215048423191</v>
      </c>
      <c r="J260">
        <v>13.011869878321361</v>
      </c>
      <c r="K260">
        <v>15.172734045194961</v>
      </c>
      <c r="L260">
        <v>59.697442264713359</v>
      </c>
      <c r="M260">
        <v>11.906630245840589</v>
      </c>
      <c r="N260">
        <v>47.327204968944095</v>
      </c>
      <c r="O260">
        <v>46.539875776397515</v>
      </c>
      <c r="P260">
        <v>131.07623541097587</v>
      </c>
      <c r="Q260">
        <v>130.69009187981123</v>
      </c>
      <c r="R260">
        <v>87.779276928811186</v>
      </c>
      <c r="S260">
        <v>85.793212312549471</v>
      </c>
      <c r="T260">
        <v>2.1608641668736035</v>
      </c>
      <c r="U260">
        <v>60.411720884032782</v>
      </c>
      <c r="V260">
        <v>60.213060588085781</v>
      </c>
      <c r="W260">
        <v>0.73454184256270172</v>
      </c>
      <c r="X260">
        <v>99</v>
      </c>
      <c r="Y260">
        <v>4027</v>
      </c>
      <c r="Z260">
        <v>4027</v>
      </c>
      <c r="AA260">
        <v>0</v>
      </c>
      <c r="AB260">
        <v>999</v>
      </c>
    </row>
    <row r="261" spans="1:28" x14ac:dyDescent="0.3">
      <c r="A261">
        <v>5</v>
      </c>
      <c r="B261">
        <v>2022</v>
      </c>
      <c r="C261">
        <v>99</v>
      </c>
      <c r="D261">
        <v>30</v>
      </c>
      <c r="E261">
        <v>44772</v>
      </c>
      <c r="F261" s="4"/>
      <c r="G261">
        <v>99</v>
      </c>
      <c r="X261">
        <v>99</v>
      </c>
      <c r="AB261">
        <v>999</v>
      </c>
    </row>
    <row r="262" spans="1:28" x14ac:dyDescent="0.3">
      <c r="A262">
        <v>5</v>
      </c>
      <c r="B262">
        <v>2022</v>
      </c>
      <c r="C262">
        <v>99</v>
      </c>
      <c r="D262">
        <v>31</v>
      </c>
      <c r="E262">
        <v>44774</v>
      </c>
      <c r="F262" s="4">
        <v>170</v>
      </c>
      <c r="G262">
        <v>99</v>
      </c>
      <c r="H262">
        <v>6109</v>
      </c>
      <c r="I262">
        <v>84.006269429510013</v>
      </c>
      <c r="J262">
        <v>12.352277263654528</v>
      </c>
      <c r="K262">
        <v>14.230340648542422</v>
      </c>
      <c r="L262">
        <v>60.255760851761003</v>
      </c>
      <c r="M262">
        <v>11.898493921248408</v>
      </c>
      <c r="N262">
        <v>46.997641081473425</v>
      </c>
      <c r="O262">
        <v>46.528312159709614</v>
      </c>
      <c r="P262">
        <v>130.59517328978404</v>
      </c>
      <c r="Q262">
        <v>132.36762837960444</v>
      </c>
      <c r="R262">
        <v>87.255332302936708</v>
      </c>
      <c r="S262">
        <v>85.457809214299203</v>
      </c>
      <c r="T262">
        <v>1.8780633848878951</v>
      </c>
      <c r="U262">
        <v>61.106073007038802</v>
      </c>
      <c r="V262">
        <v>54.958122751206723</v>
      </c>
      <c r="W262">
        <v>0.49402520870846278</v>
      </c>
      <c r="X262">
        <v>99</v>
      </c>
      <c r="Y262">
        <v>6109</v>
      </c>
      <c r="Z262">
        <v>5511</v>
      </c>
      <c r="AA262">
        <v>598</v>
      </c>
      <c r="AB262">
        <v>999</v>
      </c>
    </row>
    <row r="263" spans="1:28" x14ac:dyDescent="0.3">
      <c r="A263">
        <v>5</v>
      </c>
      <c r="B263">
        <v>2022</v>
      </c>
      <c r="C263">
        <v>99</v>
      </c>
      <c r="D263">
        <v>31</v>
      </c>
      <c r="E263">
        <v>44775</v>
      </c>
      <c r="F263" s="4">
        <v>170</v>
      </c>
      <c r="G263">
        <v>99</v>
      </c>
      <c r="H263">
        <v>6364</v>
      </c>
      <c r="I263">
        <v>85.346715895392194</v>
      </c>
      <c r="J263">
        <v>12.862590778584696</v>
      </c>
      <c r="K263">
        <v>15.074981143934535</v>
      </c>
      <c r="L263">
        <v>60.61737818296136</v>
      </c>
      <c r="M263">
        <v>12.485559871643279</v>
      </c>
      <c r="N263">
        <v>46.756628947812878</v>
      </c>
      <c r="O263">
        <v>46.56612058773856</v>
      </c>
      <c r="P263">
        <v>126.53977368687723</v>
      </c>
      <c r="Q263">
        <v>125.28829589596351</v>
      </c>
      <c r="R263">
        <v>87.954386892177922</v>
      </c>
      <c r="S263">
        <v>87.17820997658913</v>
      </c>
      <c r="T263">
        <v>2.2123903653498402</v>
      </c>
      <c r="U263">
        <v>60.547454431175375</v>
      </c>
      <c r="V263">
        <v>56.162382983287955</v>
      </c>
      <c r="W263">
        <v>0.48742928975487121</v>
      </c>
      <c r="X263">
        <v>99</v>
      </c>
      <c r="Y263">
        <v>6364</v>
      </c>
      <c r="Z263">
        <v>5921</v>
      </c>
      <c r="AA263">
        <v>443</v>
      </c>
      <c r="AB263">
        <v>999</v>
      </c>
    </row>
    <row r="264" spans="1:28" x14ac:dyDescent="0.3">
      <c r="A264">
        <v>5</v>
      </c>
      <c r="B264">
        <v>2022</v>
      </c>
      <c r="C264">
        <v>99</v>
      </c>
      <c r="D264">
        <v>31</v>
      </c>
      <c r="E264">
        <v>44776</v>
      </c>
      <c r="F264" s="4">
        <v>170</v>
      </c>
      <c r="G264">
        <v>99</v>
      </c>
      <c r="H264">
        <v>6154</v>
      </c>
      <c r="I264">
        <v>84.938722770854241</v>
      </c>
      <c r="J264">
        <v>12.836116219198228</v>
      </c>
      <c r="K264">
        <v>14.802304192395155</v>
      </c>
      <c r="L264">
        <v>60.337733701837159</v>
      </c>
      <c r="M264">
        <v>11.961235748436916</v>
      </c>
      <c r="N264">
        <v>47.424604634056635</v>
      </c>
      <c r="O264">
        <v>46.974415608319525</v>
      </c>
      <c r="P264">
        <v>129.75524089738877</v>
      </c>
      <c r="Q264">
        <v>131.24181684442809</v>
      </c>
      <c r="R264">
        <v>87.872232304900379</v>
      </c>
      <c r="S264">
        <v>86.052053209947957</v>
      </c>
      <c r="T264">
        <v>1.9661879731969327</v>
      </c>
      <c r="U264">
        <v>60.677283067923312</v>
      </c>
      <c r="V264">
        <v>53.388655401297278</v>
      </c>
      <c r="W264">
        <v>0.56987325316867077</v>
      </c>
      <c r="X264">
        <v>99</v>
      </c>
      <c r="Y264">
        <v>6154</v>
      </c>
      <c r="Z264">
        <v>5438</v>
      </c>
      <c r="AA264">
        <v>716</v>
      </c>
      <c r="AB264">
        <v>999</v>
      </c>
    </row>
    <row r="265" spans="1:28" x14ac:dyDescent="0.3">
      <c r="A265">
        <v>5</v>
      </c>
      <c r="B265">
        <v>2022</v>
      </c>
      <c r="C265">
        <v>99</v>
      </c>
      <c r="D265">
        <v>31</v>
      </c>
      <c r="E265">
        <v>44777</v>
      </c>
      <c r="F265" s="4">
        <v>170</v>
      </c>
      <c r="G265">
        <v>99</v>
      </c>
      <c r="H265">
        <v>6324</v>
      </c>
      <c r="I265">
        <v>84.686859574885702</v>
      </c>
      <c r="J265">
        <v>12.915627698152296</v>
      </c>
      <c r="K265">
        <v>15.112284946236588</v>
      </c>
      <c r="L265">
        <v>60.455583860759603</v>
      </c>
      <c r="M265">
        <v>12.237782766361621</v>
      </c>
      <c r="N265">
        <v>47.836614853195158</v>
      </c>
      <c r="O265">
        <v>47.642487046632141</v>
      </c>
      <c r="P265">
        <v>127.076843377655</v>
      </c>
      <c r="Q265">
        <v>127.12571231220862</v>
      </c>
      <c r="R265">
        <v>87.321621621621475</v>
      </c>
      <c r="S265">
        <v>86.826342899190635</v>
      </c>
      <c r="T265">
        <v>2.1966572480843025</v>
      </c>
      <c r="U265">
        <v>60.553763440860223</v>
      </c>
      <c r="V265">
        <v>55.218196855778238</v>
      </c>
      <c r="W265">
        <v>0.5819101834282101</v>
      </c>
      <c r="X265">
        <v>99</v>
      </c>
      <c r="Y265">
        <v>6324</v>
      </c>
      <c r="Z265">
        <v>5791</v>
      </c>
      <c r="AA265">
        <v>533</v>
      </c>
      <c r="AB265">
        <v>999</v>
      </c>
    </row>
    <row r="266" spans="1:28" x14ac:dyDescent="0.3">
      <c r="A266">
        <v>5</v>
      </c>
      <c r="B266">
        <v>2022</v>
      </c>
      <c r="C266">
        <v>99</v>
      </c>
      <c r="D266">
        <v>31</v>
      </c>
      <c r="E266">
        <v>44778</v>
      </c>
      <c r="F266" s="4">
        <v>170</v>
      </c>
      <c r="G266">
        <v>99</v>
      </c>
      <c r="H266">
        <v>4087</v>
      </c>
      <c r="I266">
        <v>87.124712501413185</v>
      </c>
      <c r="J266">
        <v>13.574445828144457</v>
      </c>
      <c r="K266">
        <v>15.689461707854122</v>
      </c>
      <c r="L266">
        <v>60.603526676456013</v>
      </c>
      <c r="M266">
        <v>12.198605230386102</v>
      </c>
      <c r="N266">
        <v>47.31133250311332</v>
      </c>
      <c r="O266">
        <v>46.702366127023666</v>
      </c>
      <c r="P266">
        <v>137.21569115815689</v>
      </c>
      <c r="Q266">
        <v>135.96438356164381</v>
      </c>
      <c r="R266">
        <v>88.580381254964308</v>
      </c>
      <c r="S266">
        <v>87.052112292177611</v>
      </c>
      <c r="T266">
        <v>2.1150158797096594</v>
      </c>
      <c r="U266">
        <v>60.020797651088813</v>
      </c>
      <c r="V266">
        <v>58.8066490507588</v>
      </c>
      <c r="W266">
        <v>0.77244922926351856</v>
      </c>
      <c r="X266">
        <v>99</v>
      </c>
      <c r="Y266">
        <v>4087</v>
      </c>
      <c r="Z266">
        <v>4015</v>
      </c>
      <c r="AA266">
        <v>72</v>
      </c>
      <c r="AB266">
        <v>999</v>
      </c>
    </row>
    <row r="267" spans="1:28" x14ac:dyDescent="0.3">
      <c r="A267">
        <v>5</v>
      </c>
      <c r="B267">
        <v>2022</v>
      </c>
      <c r="C267">
        <v>99</v>
      </c>
      <c r="D267">
        <v>31</v>
      </c>
      <c r="E267">
        <v>44779</v>
      </c>
      <c r="F267" s="4"/>
      <c r="G267">
        <v>99</v>
      </c>
      <c r="X267">
        <v>99</v>
      </c>
      <c r="AB267">
        <v>999</v>
      </c>
    </row>
    <row r="268" spans="1:28" x14ac:dyDescent="0.3">
      <c r="A268">
        <v>5</v>
      </c>
      <c r="B268">
        <v>2022</v>
      </c>
      <c r="C268">
        <v>99</v>
      </c>
      <c r="D268">
        <v>32</v>
      </c>
      <c r="E268">
        <v>44781</v>
      </c>
      <c r="F268" s="4">
        <v>170</v>
      </c>
      <c r="G268">
        <v>99</v>
      </c>
      <c r="H268">
        <v>5951</v>
      </c>
      <c r="I268">
        <v>85.252949073882874</v>
      </c>
      <c r="J268">
        <v>12.643478260869569</v>
      </c>
      <c r="K268">
        <v>14.926214081666924</v>
      </c>
      <c r="L268">
        <v>60.190147924020955</v>
      </c>
      <c r="M268">
        <v>12.274631379962189</v>
      </c>
      <c r="N268">
        <v>47.419360937795425</v>
      </c>
      <c r="O268">
        <v>47.247448015122878</v>
      </c>
      <c r="P268">
        <v>132.15009451795839</v>
      </c>
      <c r="Q268">
        <v>133.53308128544421</v>
      </c>
      <c r="R268">
        <v>88.027604871448133</v>
      </c>
      <c r="S268">
        <v>86.53232242617706</v>
      </c>
      <c r="T268">
        <v>2.2827358207973512</v>
      </c>
      <c r="U268">
        <v>60.727608805242816</v>
      </c>
      <c r="V268">
        <v>53.727493418320435</v>
      </c>
      <c r="W268">
        <v>0.55352041673668284</v>
      </c>
      <c r="X268">
        <v>99</v>
      </c>
      <c r="Y268">
        <v>5951</v>
      </c>
      <c r="Z268">
        <v>5290</v>
      </c>
      <c r="AA268">
        <v>661</v>
      </c>
      <c r="AB268">
        <v>999</v>
      </c>
    </row>
    <row r="269" spans="1:28" x14ac:dyDescent="0.3">
      <c r="A269">
        <v>5</v>
      </c>
      <c r="B269">
        <v>2022</v>
      </c>
      <c r="C269">
        <v>99</v>
      </c>
      <c r="D269">
        <v>32</v>
      </c>
      <c r="E269">
        <v>44782</v>
      </c>
      <c r="F269" s="4">
        <v>170</v>
      </c>
      <c r="G269">
        <v>99</v>
      </c>
      <c r="H269">
        <v>6258</v>
      </c>
      <c r="I269">
        <v>85.529354418017434</v>
      </c>
      <c r="J269">
        <v>12.948951781970631</v>
      </c>
      <c r="K269">
        <v>15.02928080549783</v>
      </c>
      <c r="L269">
        <v>60.583316815856875</v>
      </c>
      <c r="M269">
        <v>12.074074074074064</v>
      </c>
      <c r="N269">
        <v>48.584730957372471</v>
      </c>
      <c r="O269">
        <v>47.643768571927986</v>
      </c>
      <c r="P269">
        <v>130.65653389238298</v>
      </c>
      <c r="Q269">
        <v>129.3378756114605</v>
      </c>
      <c r="R269">
        <v>88.555476059438448</v>
      </c>
      <c r="S269">
        <v>86.959330759330484</v>
      </c>
      <c r="T269">
        <v>2.0803290235272001</v>
      </c>
      <c r="U269">
        <v>60.550335570469798</v>
      </c>
      <c r="V269">
        <v>55.150869685919773</v>
      </c>
      <c r="W269">
        <v>0.5653563438798338</v>
      </c>
      <c r="X269">
        <v>99</v>
      </c>
      <c r="Y269">
        <v>6258</v>
      </c>
      <c r="Z269">
        <v>5724</v>
      </c>
      <c r="AA269">
        <v>534</v>
      </c>
      <c r="AB269">
        <v>999</v>
      </c>
    </row>
    <row r="270" spans="1:28" x14ac:dyDescent="0.3">
      <c r="A270">
        <v>5</v>
      </c>
      <c r="B270">
        <v>2022</v>
      </c>
      <c r="C270">
        <v>99</v>
      </c>
      <c r="D270">
        <v>32</v>
      </c>
      <c r="E270">
        <v>44783</v>
      </c>
      <c r="F270" s="4">
        <v>170</v>
      </c>
      <c r="G270">
        <v>99</v>
      </c>
      <c r="H270">
        <v>5928</v>
      </c>
      <c r="I270">
        <v>84.043809033505795</v>
      </c>
      <c r="J270">
        <v>12.516170763260021</v>
      </c>
      <c r="K270">
        <v>14.545080971659866</v>
      </c>
      <c r="L270">
        <v>59.746953441295403</v>
      </c>
      <c r="M270">
        <v>12.025540565514678</v>
      </c>
      <c r="N270">
        <v>48.516635859519411</v>
      </c>
      <c r="O270">
        <v>47.328096118299442</v>
      </c>
      <c r="P270">
        <v>133.38976159674743</v>
      </c>
      <c r="Q270">
        <v>132.20236555165403</v>
      </c>
      <c r="R270">
        <v>86.594842263395378</v>
      </c>
      <c r="S270">
        <v>85.360837817063981</v>
      </c>
      <c r="T270">
        <v>2.0289102083998438</v>
      </c>
      <c r="U270">
        <v>60.835188933873134</v>
      </c>
      <c r="V270">
        <v>55.333988053972554</v>
      </c>
      <c r="W270">
        <v>0.58906882591093102</v>
      </c>
      <c r="X270">
        <v>99</v>
      </c>
      <c r="Y270">
        <v>5928</v>
      </c>
      <c r="Z270">
        <v>5411</v>
      </c>
      <c r="AA270">
        <v>517</v>
      </c>
      <c r="AB270">
        <v>999</v>
      </c>
    </row>
    <row r="271" spans="1:28" x14ac:dyDescent="0.3">
      <c r="A271">
        <v>5</v>
      </c>
      <c r="B271">
        <v>2022</v>
      </c>
      <c r="C271">
        <v>99</v>
      </c>
      <c r="D271">
        <v>32</v>
      </c>
      <c r="E271">
        <v>44784</v>
      </c>
      <c r="F271" s="4">
        <v>170</v>
      </c>
      <c r="G271">
        <v>99</v>
      </c>
      <c r="H271">
        <v>5914</v>
      </c>
      <c r="I271">
        <v>85.20108217117091</v>
      </c>
      <c r="J271">
        <v>12.820808191625561</v>
      </c>
      <c r="K271">
        <v>14.919365804160291</v>
      </c>
      <c r="L271">
        <v>59.963076272619517</v>
      </c>
      <c r="M271">
        <v>12.471347595538459</v>
      </c>
      <c r="N271">
        <v>49.076613640519298</v>
      </c>
      <c r="O271">
        <v>48.470824949698191</v>
      </c>
      <c r="P271">
        <v>131.35637228012439</v>
      </c>
      <c r="Q271">
        <v>132.38818796855003</v>
      </c>
      <c r="R271">
        <v>87.651456815816658</v>
      </c>
      <c r="S271">
        <v>86.382585243690983</v>
      </c>
      <c r="T271">
        <v>2.0985576125347283</v>
      </c>
      <c r="U271">
        <v>60.616841393304014</v>
      </c>
      <c r="V271">
        <v>55.768831602590382</v>
      </c>
      <c r="W271">
        <v>0.61633412242137298</v>
      </c>
      <c r="X271">
        <v>99</v>
      </c>
      <c r="Y271">
        <v>5914</v>
      </c>
      <c r="Z271">
        <v>5469</v>
      </c>
      <c r="AA271">
        <v>445</v>
      </c>
      <c r="AB271">
        <v>999</v>
      </c>
    </row>
    <row r="272" spans="1:28" x14ac:dyDescent="0.3">
      <c r="A272">
        <v>5</v>
      </c>
      <c r="B272">
        <v>2022</v>
      </c>
      <c r="C272">
        <v>99</v>
      </c>
      <c r="D272">
        <v>32</v>
      </c>
      <c r="E272">
        <v>44785</v>
      </c>
      <c r="F272" s="4">
        <v>170</v>
      </c>
      <c r="G272">
        <v>99</v>
      </c>
      <c r="H272">
        <v>3672</v>
      </c>
      <c r="I272">
        <v>84.450816987607482</v>
      </c>
      <c r="J272">
        <v>12.745059403071579</v>
      </c>
      <c r="K272">
        <v>14.809261580381468</v>
      </c>
      <c r="L272">
        <v>59.594656675749313</v>
      </c>
      <c r="M272">
        <v>11.939032164589969</v>
      </c>
      <c r="N272">
        <v>47.884894172223824</v>
      </c>
      <c r="O272">
        <v>47.063749637786145</v>
      </c>
      <c r="P272">
        <v>131.25159420289856</v>
      </c>
      <c r="Q272">
        <v>131.50594030715732</v>
      </c>
      <c r="R272">
        <v>86.910498084291234</v>
      </c>
      <c r="S272">
        <v>85.490463215258742</v>
      </c>
      <c r="T272">
        <v>2.0642021773098911</v>
      </c>
      <c r="U272">
        <v>60.626633986928113</v>
      </c>
      <c r="V272">
        <v>56.783527992467583</v>
      </c>
      <c r="W272">
        <v>0.69035947712418277</v>
      </c>
      <c r="X272">
        <v>99</v>
      </c>
      <c r="Y272">
        <v>3672</v>
      </c>
      <c r="Z272">
        <v>3451</v>
      </c>
      <c r="AA272">
        <v>221</v>
      </c>
      <c r="AB272">
        <v>999</v>
      </c>
    </row>
    <row r="273" spans="1:28" x14ac:dyDescent="0.3">
      <c r="A273">
        <v>5</v>
      </c>
      <c r="B273">
        <v>2022</v>
      </c>
      <c r="C273">
        <v>99</v>
      </c>
      <c r="D273">
        <v>32</v>
      </c>
      <c r="E273">
        <v>44786</v>
      </c>
      <c r="F273" s="4"/>
      <c r="G273">
        <v>99</v>
      </c>
      <c r="X273">
        <v>99</v>
      </c>
      <c r="AB273">
        <v>999</v>
      </c>
    </row>
    <row r="274" spans="1:28" x14ac:dyDescent="0.3">
      <c r="A274">
        <v>5</v>
      </c>
      <c r="B274">
        <v>2022</v>
      </c>
      <c r="C274">
        <v>99</v>
      </c>
      <c r="D274">
        <v>33</v>
      </c>
      <c r="E274">
        <v>44788</v>
      </c>
      <c r="F274" s="4">
        <v>170</v>
      </c>
      <c r="G274">
        <v>99</v>
      </c>
      <c r="H274">
        <v>5795</v>
      </c>
      <c r="I274">
        <v>85.230146673233989</v>
      </c>
      <c r="J274">
        <v>12.744255707762528</v>
      </c>
      <c r="K274">
        <v>15.18796133264282</v>
      </c>
      <c r="L274">
        <v>60.780183074266048</v>
      </c>
      <c r="M274">
        <v>12.309077625570715</v>
      </c>
      <c r="N274">
        <v>47.844172451589344</v>
      </c>
      <c r="O274">
        <v>47.069223744292245</v>
      </c>
      <c r="P274">
        <v>130.38082191780822</v>
      </c>
      <c r="Q274">
        <v>130.37881278538816</v>
      </c>
      <c r="R274">
        <v>87.983496503496454</v>
      </c>
      <c r="S274">
        <v>87.003287779758509</v>
      </c>
      <c r="T274">
        <v>2.4437056248802929</v>
      </c>
      <c r="U274">
        <v>60.573425366695425</v>
      </c>
      <c r="V274">
        <v>57.052057852470654</v>
      </c>
      <c r="W274">
        <v>0.58395168248490092</v>
      </c>
      <c r="X274">
        <v>99</v>
      </c>
      <c r="Y274">
        <v>5795</v>
      </c>
      <c r="Z274">
        <v>5475</v>
      </c>
      <c r="AA274">
        <v>320</v>
      </c>
      <c r="AB274">
        <v>999</v>
      </c>
    </row>
    <row r="275" spans="1:28" x14ac:dyDescent="0.3">
      <c r="A275">
        <v>5</v>
      </c>
      <c r="B275">
        <v>2022</v>
      </c>
      <c r="C275">
        <v>99</v>
      </c>
      <c r="D275">
        <v>33</v>
      </c>
      <c r="E275">
        <v>44789</v>
      </c>
      <c r="F275" s="4">
        <v>170</v>
      </c>
      <c r="G275">
        <v>99</v>
      </c>
      <c r="H275">
        <v>6282</v>
      </c>
      <c r="I275">
        <v>85.300031829290262</v>
      </c>
      <c r="J275">
        <v>12.59313572542904</v>
      </c>
      <c r="K275">
        <v>15.099151003504346</v>
      </c>
      <c r="L275">
        <v>60.512142743348711</v>
      </c>
      <c r="M275">
        <v>12.020176807072264</v>
      </c>
      <c r="N275">
        <v>47.376841740336253</v>
      </c>
      <c r="O275">
        <v>46.289355062413321</v>
      </c>
      <c r="P275">
        <v>124.03848153926155</v>
      </c>
      <c r="Q275">
        <v>123.25290344947128</v>
      </c>
      <c r="R275">
        <v>87.859144770736691</v>
      </c>
      <c r="S275">
        <v>86.430164297581655</v>
      </c>
      <c r="T275">
        <v>2.5060152780753064</v>
      </c>
      <c r="U275">
        <v>60.616205030245133</v>
      </c>
      <c r="V275">
        <v>55.527040952425374</v>
      </c>
      <c r="W275">
        <v>0.57211079274116516</v>
      </c>
      <c r="X275">
        <v>99</v>
      </c>
      <c r="Y275">
        <v>6282</v>
      </c>
      <c r="Z275">
        <v>5769</v>
      </c>
      <c r="AA275">
        <v>513</v>
      </c>
      <c r="AB275">
        <v>999</v>
      </c>
    </row>
    <row r="276" spans="1:28" x14ac:dyDescent="0.3">
      <c r="A276">
        <v>5</v>
      </c>
      <c r="B276">
        <v>2022</v>
      </c>
      <c r="C276">
        <v>99</v>
      </c>
      <c r="D276">
        <v>33</v>
      </c>
      <c r="E276">
        <v>44790</v>
      </c>
      <c r="F276" s="4">
        <v>170</v>
      </c>
      <c r="G276">
        <v>99</v>
      </c>
      <c r="H276">
        <v>5160</v>
      </c>
      <c r="I276">
        <v>84.837713171775121</v>
      </c>
      <c r="J276">
        <v>12.54388819357532</v>
      </c>
      <c r="K276">
        <v>14.91321116928447</v>
      </c>
      <c r="L276">
        <v>59.552491758774323</v>
      </c>
      <c r="M276">
        <v>12.084438881935778</v>
      </c>
      <c r="N276">
        <v>47.125990821860654</v>
      </c>
      <c r="O276">
        <v>46.128103484247859</v>
      </c>
      <c r="P276">
        <v>125.18648310387984</v>
      </c>
      <c r="Q276">
        <v>124.19315811430955</v>
      </c>
      <c r="R276">
        <v>87.630970366066222</v>
      </c>
      <c r="S276">
        <v>85.716655694536186</v>
      </c>
      <c r="T276">
        <v>2.3693229757091494</v>
      </c>
      <c r="U276">
        <v>60.685077519379853</v>
      </c>
      <c r="V276">
        <v>56.175718767873583</v>
      </c>
      <c r="W276">
        <v>0.63934108527131794</v>
      </c>
      <c r="X276">
        <v>99</v>
      </c>
      <c r="Y276">
        <v>5160</v>
      </c>
      <c r="Z276">
        <v>4794</v>
      </c>
      <c r="AA276">
        <v>366</v>
      </c>
      <c r="AB276">
        <v>999</v>
      </c>
    </row>
    <row r="277" spans="1:28" x14ac:dyDescent="0.3">
      <c r="A277">
        <v>5</v>
      </c>
      <c r="B277">
        <v>2022</v>
      </c>
      <c r="C277">
        <v>99</v>
      </c>
      <c r="D277">
        <v>33</v>
      </c>
      <c r="E277">
        <v>44791</v>
      </c>
      <c r="F277" s="4">
        <v>170</v>
      </c>
      <c r="G277">
        <v>99</v>
      </c>
      <c r="H277">
        <v>6068</v>
      </c>
      <c r="I277">
        <v>85.487631832338877</v>
      </c>
      <c r="J277">
        <v>12.736849607982897</v>
      </c>
      <c r="K277">
        <v>14.982034289482373</v>
      </c>
      <c r="L277">
        <v>60.369719610753691</v>
      </c>
      <c r="M277">
        <v>12.28995010691378</v>
      </c>
      <c r="N277">
        <v>46.673556664290807</v>
      </c>
      <c r="O277">
        <v>46.503565062388589</v>
      </c>
      <c r="P277">
        <v>125.19511760513184</v>
      </c>
      <c r="Q277">
        <v>124.9593727726301</v>
      </c>
      <c r="R277">
        <v>87.726976622012018</v>
      </c>
      <c r="S277">
        <v>86.652999240698691</v>
      </c>
      <c r="T277">
        <v>2.2451846814994725</v>
      </c>
      <c r="U277">
        <v>60.636947923533299</v>
      </c>
      <c r="V277">
        <v>55.904302844013969</v>
      </c>
      <c r="W277">
        <v>0.5692155570204348</v>
      </c>
      <c r="X277">
        <v>99</v>
      </c>
      <c r="Y277">
        <v>6068</v>
      </c>
      <c r="Z277">
        <v>5612</v>
      </c>
      <c r="AA277">
        <v>456</v>
      </c>
      <c r="AB277">
        <v>999</v>
      </c>
    </row>
    <row r="278" spans="1:28" x14ac:dyDescent="0.3">
      <c r="A278">
        <v>5</v>
      </c>
      <c r="B278">
        <v>2022</v>
      </c>
      <c r="C278">
        <v>99</v>
      </c>
      <c r="D278">
        <v>33</v>
      </c>
      <c r="E278">
        <v>44792</v>
      </c>
      <c r="F278" s="4">
        <v>170</v>
      </c>
      <c r="G278">
        <v>99</v>
      </c>
      <c r="H278">
        <v>4253</v>
      </c>
      <c r="I278">
        <v>85.538231833626085</v>
      </c>
      <c r="J278">
        <v>12.715226337448597</v>
      </c>
      <c r="K278">
        <v>15.247072654596703</v>
      </c>
      <c r="L278">
        <v>60.434300493768944</v>
      </c>
      <c r="M278">
        <v>12.139530380053271</v>
      </c>
      <c r="N278">
        <v>48.306947470346159</v>
      </c>
      <c r="O278">
        <v>47.348825950133133</v>
      </c>
      <c r="P278">
        <v>129.03437424352455</v>
      </c>
      <c r="Q278">
        <v>126.40450254175738</v>
      </c>
      <c r="R278">
        <v>88.832818968761941</v>
      </c>
      <c r="S278">
        <v>86.938124362895238</v>
      </c>
      <c r="T278">
        <v>2.531846317148116</v>
      </c>
      <c r="U278">
        <v>60.551845755937002</v>
      </c>
      <c r="V278">
        <v>58.570902347785449</v>
      </c>
      <c r="W278">
        <v>0.53656242652245467</v>
      </c>
      <c r="X278">
        <v>99</v>
      </c>
      <c r="Y278">
        <v>4253</v>
      </c>
      <c r="Z278">
        <v>4131</v>
      </c>
      <c r="AA278">
        <v>122</v>
      </c>
      <c r="AB278">
        <v>999</v>
      </c>
    </row>
    <row r="279" spans="1:28" x14ac:dyDescent="0.3">
      <c r="A279">
        <v>5</v>
      </c>
      <c r="B279">
        <v>2022</v>
      </c>
      <c r="C279">
        <v>99</v>
      </c>
      <c r="D279">
        <v>33</v>
      </c>
      <c r="E279">
        <v>44793</v>
      </c>
      <c r="F279" s="4"/>
      <c r="G279">
        <v>99</v>
      </c>
      <c r="X279">
        <v>99</v>
      </c>
      <c r="AB279">
        <v>999</v>
      </c>
    </row>
    <row r="280" spans="1:28" x14ac:dyDescent="0.3">
      <c r="A280">
        <v>5</v>
      </c>
      <c r="B280">
        <v>2022</v>
      </c>
      <c r="C280">
        <v>99</v>
      </c>
      <c r="D280">
        <v>34</v>
      </c>
      <c r="E280">
        <v>44795</v>
      </c>
      <c r="F280" s="4">
        <v>170</v>
      </c>
      <c r="G280">
        <v>99</v>
      </c>
      <c r="H280">
        <v>6300</v>
      </c>
      <c r="I280">
        <v>84.808474594038813</v>
      </c>
      <c r="J280">
        <v>13.05831385942836</v>
      </c>
      <c r="K280">
        <v>15.117394230769222</v>
      </c>
      <c r="L280">
        <v>59.885501602563991</v>
      </c>
      <c r="M280">
        <v>12.086392234405922</v>
      </c>
      <c r="N280">
        <v>47.618011864102094</v>
      </c>
      <c r="O280">
        <v>46.735035053028945</v>
      </c>
      <c r="P280">
        <v>124.85331655581523</v>
      </c>
      <c r="Q280">
        <v>125.63454970339744</v>
      </c>
      <c r="R280">
        <v>87.118863049095694</v>
      </c>
      <c r="S280">
        <v>86.085458357156611</v>
      </c>
      <c r="T280">
        <v>2.0590803713408654</v>
      </c>
      <c r="U280">
        <v>60.455555555555563</v>
      </c>
      <c r="V280">
        <v>53.087735383151056</v>
      </c>
      <c r="W280">
        <v>0.48888888888888887</v>
      </c>
      <c r="X280">
        <v>99</v>
      </c>
      <c r="Y280">
        <v>6300</v>
      </c>
      <c r="Z280">
        <v>5563</v>
      </c>
      <c r="AA280">
        <v>737</v>
      </c>
      <c r="AB280">
        <v>999</v>
      </c>
    </row>
    <row r="281" spans="1:28" x14ac:dyDescent="0.3">
      <c r="A281">
        <v>5</v>
      </c>
      <c r="B281">
        <v>2022</v>
      </c>
      <c r="C281">
        <v>99</v>
      </c>
      <c r="D281">
        <v>34</v>
      </c>
      <c r="E281">
        <v>44796</v>
      </c>
      <c r="F281" s="4">
        <v>170</v>
      </c>
      <c r="G281">
        <v>99</v>
      </c>
      <c r="H281">
        <v>6921</v>
      </c>
      <c r="I281">
        <v>86.162642670580254</v>
      </c>
      <c r="J281">
        <v>12.96985236985233</v>
      </c>
      <c r="K281">
        <v>15.248818510484378</v>
      </c>
      <c r="L281">
        <v>60.195796933757421</v>
      </c>
      <c r="M281">
        <v>12.063053613053619</v>
      </c>
      <c r="N281">
        <v>47.986208236208221</v>
      </c>
      <c r="O281">
        <v>47.497959976685458</v>
      </c>
      <c r="P281">
        <v>124.34809634809632</v>
      </c>
      <c r="Q281">
        <v>125.28108003108004</v>
      </c>
      <c r="R281">
        <v>87.713131883648558</v>
      </c>
      <c r="S281">
        <v>86.698111658456355</v>
      </c>
      <c r="T281">
        <v>2.2789661406320514</v>
      </c>
      <c r="U281">
        <v>60.386504840341011</v>
      </c>
      <c r="V281">
        <v>44.705764297525008</v>
      </c>
      <c r="W281">
        <v>0.58849877185377819</v>
      </c>
      <c r="X281">
        <v>99</v>
      </c>
      <c r="Y281">
        <v>6921</v>
      </c>
      <c r="Z281">
        <v>5148</v>
      </c>
      <c r="AA281">
        <v>1773</v>
      </c>
      <c r="AB281">
        <v>999</v>
      </c>
    </row>
    <row r="282" spans="1:28" x14ac:dyDescent="0.3">
      <c r="A282">
        <v>5</v>
      </c>
      <c r="B282">
        <v>2022</v>
      </c>
      <c r="C282">
        <v>99</v>
      </c>
      <c r="D282">
        <v>34</v>
      </c>
      <c r="E282">
        <v>44797</v>
      </c>
      <c r="F282" s="4">
        <v>170</v>
      </c>
      <c r="G282">
        <v>99</v>
      </c>
      <c r="H282">
        <v>5162</v>
      </c>
      <c r="I282">
        <v>85.534527304398878</v>
      </c>
      <c r="J282">
        <v>13.17444889779553</v>
      </c>
      <c r="K282">
        <v>15.177552840798931</v>
      </c>
      <c r="L282">
        <v>60.004046926507456</v>
      </c>
      <c r="M282">
        <v>11.903106212424872</v>
      </c>
      <c r="N282">
        <v>48.299849699398806</v>
      </c>
      <c r="O282">
        <v>47.360470941883776</v>
      </c>
      <c r="P282">
        <v>125.8805110220441</v>
      </c>
      <c r="Q282">
        <v>125.71768537074144</v>
      </c>
      <c r="R282">
        <v>87.45669014084497</v>
      </c>
      <c r="S282">
        <v>86.459385665528899</v>
      </c>
      <c r="T282">
        <v>2.0031039430034028</v>
      </c>
      <c r="U282">
        <v>60.333591631150703</v>
      </c>
      <c r="V282">
        <v>46.375357576914254</v>
      </c>
      <c r="W282">
        <v>0.6009298721425802</v>
      </c>
      <c r="X282">
        <v>99</v>
      </c>
      <c r="Y282">
        <v>5162</v>
      </c>
      <c r="Z282">
        <v>3992</v>
      </c>
      <c r="AA282">
        <v>1170</v>
      </c>
      <c r="AB282">
        <v>999</v>
      </c>
    </row>
    <row r="283" spans="1:28" x14ac:dyDescent="0.3">
      <c r="A283">
        <v>5</v>
      </c>
      <c r="B283">
        <v>2022</v>
      </c>
      <c r="C283">
        <v>99</v>
      </c>
      <c r="D283">
        <v>34</v>
      </c>
      <c r="E283">
        <v>44798</v>
      </c>
      <c r="F283" s="4">
        <v>170</v>
      </c>
      <c r="G283">
        <v>99</v>
      </c>
      <c r="H283">
        <v>5721</v>
      </c>
      <c r="I283">
        <v>86.41750916583635</v>
      </c>
      <c r="J283">
        <v>12.68234489051094</v>
      </c>
      <c r="K283">
        <v>14.776184809240483</v>
      </c>
      <c r="L283">
        <v>60.990017500875354</v>
      </c>
      <c r="M283">
        <v>11.790009124087597</v>
      </c>
      <c r="N283">
        <v>47.336906934306569</v>
      </c>
      <c r="O283">
        <v>47.099703399498061</v>
      </c>
      <c r="P283">
        <v>122.42586678832112</v>
      </c>
      <c r="Q283">
        <v>124.37135036496352</v>
      </c>
      <c r="R283">
        <v>87.555211623499275</v>
      </c>
      <c r="S283">
        <v>86.770915270696705</v>
      </c>
      <c r="T283">
        <v>2.0938399187295462</v>
      </c>
      <c r="U283">
        <v>60.714385596923606</v>
      </c>
      <c r="V283">
        <v>46.447934863104095</v>
      </c>
      <c r="W283">
        <v>0.59989512323020477</v>
      </c>
      <c r="X283">
        <v>99</v>
      </c>
      <c r="Y283">
        <v>5721</v>
      </c>
      <c r="Z283">
        <v>4384</v>
      </c>
      <c r="AA283">
        <v>1337</v>
      </c>
      <c r="AB283">
        <v>999</v>
      </c>
    </row>
    <row r="284" spans="1:28" x14ac:dyDescent="0.3">
      <c r="A284">
        <v>5</v>
      </c>
      <c r="B284">
        <v>2022</v>
      </c>
      <c r="C284">
        <v>99</v>
      </c>
      <c r="D284">
        <v>34</v>
      </c>
      <c r="E284">
        <v>44799</v>
      </c>
      <c r="F284" s="4">
        <v>170</v>
      </c>
      <c r="G284">
        <v>99</v>
      </c>
      <c r="H284">
        <v>5342</v>
      </c>
      <c r="I284">
        <v>85.948157987342938</v>
      </c>
      <c r="J284">
        <v>13.097282358360223</v>
      </c>
      <c r="K284">
        <v>15.053045514141228</v>
      </c>
      <c r="L284">
        <v>60.491586439408358</v>
      </c>
      <c r="M284">
        <v>11.859373560571184</v>
      </c>
      <c r="N284">
        <v>48.092835752130817</v>
      </c>
      <c r="O284">
        <v>47.152269062428005</v>
      </c>
      <c r="P284">
        <v>127.22593274988483</v>
      </c>
      <c r="Q284">
        <v>127.04721326577616</v>
      </c>
      <c r="R284">
        <v>87.608731676226867</v>
      </c>
      <c r="S284">
        <v>86.428508984944244</v>
      </c>
      <c r="T284">
        <v>1.9557631557810056</v>
      </c>
      <c r="U284">
        <v>60.489891426432017</v>
      </c>
      <c r="V284">
        <v>48.874899249678279</v>
      </c>
      <c r="W284">
        <v>0.67427929614376636</v>
      </c>
      <c r="X284">
        <v>99</v>
      </c>
      <c r="Y284">
        <v>5342</v>
      </c>
      <c r="Z284">
        <v>4342</v>
      </c>
      <c r="AA284">
        <v>1000</v>
      </c>
      <c r="AB284">
        <v>999</v>
      </c>
    </row>
    <row r="285" spans="1:28" x14ac:dyDescent="0.3">
      <c r="A285">
        <v>5</v>
      </c>
      <c r="B285">
        <v>2022</v>
      </c>
      <c r="C285">
        <v>99</v>
      </c>
      <c r="D285">
        <v>34</v>
      </c>
      <c r="E285">
        <v>44800</v>
      </c>
      <c r="F285" s="4"/>
      <c r="G285">
        <v>99</v>
      </c>
      <c r="X285">
        <v>99</v>
      </c>
      <c r="AB285">
        <v>999</v>
      </c>
    </row>
    <row r="286" spans="1:28" x14ac:dyDescent="0.3">
      <c r="A286">
        <v>5</v>
      </c>
      <c r="B286">
        <v>2022</v>
      </c>
      <c r="C286">
        <v>99</v>
      </c>
      <c r="D286">
        <v>35</v>
      </c>
      <c r="E286">
        <v>44802</v>
      </c>
      <c r="F286" s="4">
        <v>170</v>
      </c>
      <c r="G286">
        <v>99</v>
      </c>
      <c r="H286">
        <v>6510</v>
      </c>
      <c r="I286">
        <v>85.618907827241941</v>
      </c>
      <c r="J286">
        <v>13.086751568142892</v>
      </c>
      <c r="K286">
        <v>15.120295157571093</v>
      </c>
      <c r="L286">
        <v>60.493478862413589</v>
      </c>
      <c r="M286">
        <v>12.03774947728567</v>
      </c>
      <c r="N286">
        <v>48.265919026800994</v>
      </c>
      <c r="O286">
        <v>47.189317620224301</v>
      </c>
      <c r="P286">
        <v>126.27162136475955</v>
      </c>
      <c r="Q286">
        <v>126.4438319711082</v>
      </c>
      <c r="R286">
        <v>87.516894977168818</v>
      </c>
      <c r="S286">
        <v>86.720889787664106</v>
      </c>
      <c r="T286">
        <v>2.0335435894281986</v>
      </c>
      <c r="U286">
        <v>60.434254992319509</v>
      </c>
      <c r="V286">
        <v>48.64196592050768</v>
      </c>
      <c r="W286">
        <v>0.49861751152073747</v>
      </c>
      <c r="X286">
        <v>99</v>
      </c>
      <c r="Y286">
        <v>6510</v>
      </c>
      <c r="Z286">
        <v>5261</v>
      </c>
      <c r="AA286">
        <v>1249</v>
      </c>
      <c r="AB286">
        <v>999</v>
      </c>
    </row>
    <row r="287" spans="1:28" x14ac:dyDescent="0.3">
      <c r="A287">
        <v>5</v>
      </c>
      <c r="B287">
        <v>2022</v>
      </c>
      <c r="C287">
        <v>99</v>
      </c>
      <c r="D287">
        <v>35</v>
      </c>
      <c r="E287">
        <v>44803</v>
      </c>
      <c r="F287" s="4">
        <v>170</v>
      </c>
      <c r="G287">
        <v>99</v>
      </c>
      <c r="H287">
        <v>4048</v>
      </c>
      <c r="I287">
        <v>85.103582007040444</v>
      </c>
      <c r="J287">
        <v>12.909708159618798</v>
      </c>
      <c r="K287">
        <v>14.924898615232436</v>
      </c>
      <c r="L287">
        <v>60.521592482690203</v>
      </c>
      <c r="M287">
        <v>11.869088743299576</v>
      </c>
      <c r="N287">
        <v>48.527695056581315</v>
      </c>
      <c r="O287">
        <v>47.75640262060751</v>
      </c>
      <c r="P287">
        <v>129.42644431209052</v>
      </c>
      <c r="Q287">
        <v>130.53156640857657</v>
      </c>
      <c r="R287">
        <v>88.013169734151248</v>
      </c>
      <c r="S287">
        <v>86.586927691821884</v>
      </c>
      <c r="T287">
        <v>2.0151904556136349</v>
      </c>
      <c r="U287">
        <v>60.588932806324109</v>
      </c>
      <c r="V287">
        <v>50.07358073679341</v>
      </c>
      <c r="W287">
        <v>0.36610671936758887</v>
      </c>
      <c r="X287">
        <v>99</v>
      </c>
      <c r="Y287">
        <v>4048</v>
      </c>
      <c r="Z287">
        <v>3358</v>
      </c>
      <c r="AA287">
        <v>690</v>
      </c>
      <c r="AB287">
        <v>999</v>
      </c>
    </row>
    <row r="288" spans="1:28" x14ac:dyDescent="0.3">
      <c r="A288">
        <v>5</v>
      </c>
      <c r="B288">
        <v>2022</v>
      </c>
      <c r="C288">
        <v>99</v>
      </c>
      <c r="D288">
        <v>35</v>
      </c>
      <c r="E288">
        <v>44804</v>
      </c>
      <c r="F288" s="4">
        <v>170</v>
      </c>
      <c r="G288">
        <v>99</v>
      </c>
      <c r="H288">
        <v>4813</v>
      </c>
      <c r="I288">
        <v>84.218738823818853</v>
      </c>
      <c r="J288">
        <v>12.839349112426001</v>
      </c>
      <c r="K288">
        <v>15.040663201663181</v>
      </c>
      <c r="L288">
        <v>59.47664309484184</v>
      </c>
      <c r="M288">
        <v>12.057396449704097</v>
      </c>
      <c r="N288">
        <v>49.126232741617358</v>
      </c>
      <c r="O288">
        <v>48.376479289940818</v>
      </c>
      <c r="P288">
        <v>130.80571992110453</v>
      </c>
      <c r="Q288">
        <v>132.99950690335302</v>
      </c>
      <c r="R288">
        <v>87.224273157538619</v>
      </c>
      <c r="S288">
        <v>85.615488917861683</v>
      </c>
      <c r="T288">
        <v>2.2013140892371719</v>
      </c>
      <c r="U288">
        <v>60.491377519218794</v>
      </c>
      <c r="V288">
        <v>50.772024014848206</v>
      </c>
      <c r="W288">
        <v>0.52088094743403279</v>
      </c>
      <c r="X288">
        <v>99</v>
      </c>
      <c r="Y288">
        <v>4813</v>
      </c>
      <c r="Z288">
        <v>4056</v>
      </c>
      <c r="AA288">
        <v>757</v>
      </c>
      <c r="AB288">
        <v>999</v>
      </c>
    </row>
    <row r="289" spans="1:28" x14ac:dyDescent="0.3">
      <c r="A289">
        <v>5</v>
      </c>
      <c r="B289">
        <v>2022</v>
      </c>
      <c r="C289">
        <v>99</v>
      </c>
      <c r="D289">
        <v>35</v>
      </c>
      <c r="E289">
        <v>44805</v>
      </c>
      <c r="F289" s="4">
        <v>170</v>
      </c>
      <c r="G289">
        <v>99</v>
      </c>
      <c r="H289">
        <v>5476</v>
      </c>
      <c r="I289">
        <v>86.338447766345027</v>
      </c>
      <c r="J289">
        <v>12.855245746691896</v>
      </c>
      <c r="K289">
        <v>14.869108512970405</v>
      </c>
      <c r="L289">
        <v>60.22487212276215</v>
      </c>
      <c r="M289">
        <v>11.706190926275998</v>
      </c>
      <c r="N289">
        <v>48.559678562987486</v>
      </c>
      <c r="O289">
        <v>48.260818160321591</v>
      </c>
      <c r="P289">
        <v>127.13232514177696</v>
      </c>
      <c r="Q289">
        <v>131.0385160680529</v>
      </c>
      <c r="R289">
        <v>87.423325062034493</v>
      </c>
      <c r="S289">
        <v>86.053588279115985</v>
      </c>
      <c r="T289">
        <v>2.0138627662785145</v>
      </c>
      <c r="U289">
        <v>60.61815193571951</v>
      </c>
      <c r="V289">
        <v>46.630560048980193</v>
      </c>
      <c r="W289">
        <v>0.60719503287070853</v>
      </c>
      <c r="X289">
        <v>99</v>
      </c>
      <c r="Y289">
        <v>5476</v>
      </c>
      <c r="Z289">
        <v>4232</v>
      </c>
      <c r="AA289">
        <v>1244</v>
      </c>
      <c r="AB289">
        <v>999</v>
      </c>
    </row>
    <row r="290" spans="1:28" x14ac:dyDescent="0.3">
      <c r="A290">
        <v>5</v>
      </c>
      <c r="B290">
        <v>2022</v>
      </c>
      <c r="C290">
        <v>99</v>
      </c>
      <c r="D290">
        <v>35</v>
      </c>
      <c r="E290">
        <v>44806</v>
      </c>
      <c r="F290" s="4">
        <v>170</v>
      </c>
      <c r="G290">
        <v>99</v>
      </c>
      <c r="H290">
        <v>3592</v>
      </c>
      <c r="I290">
        <v>85.944540645879371</v>
      </c>
      <c r="J290">
        <v>12.892902850494444</v>
      </c>
      <c r="K290">
        <v>15.171102449888668</v>
      </c>
      <c r="L290">
        <v>60.481091617933743</v>
      </c>
      <c r="M290">
        <v>11.837638161721936</v>
      </c>
      <c r="N290">
        <v>48.622164048865613</v>
      </c>
      <c r="O290">
        <v>47.981961012510922</v>
      </c>
      <c r="P290">
        <v>132.3795811518325</v>
      </c>
      <c r="Q290">
        <v>134.08202443280976</v>
      </c>
      <c r="R290">
        <v>88.004183787822114</v>
      </c>
      <c r="S290">
        <v>86.596647004036015</v>
      </c>
      <c r="T290">
        <v>2.2781995993942274</v>
      </c>
      <c r="U290">
        <v>60.520601336302896</v>
      </c>
      <c r="V290">
        <v>57.755382982278384</v>
      </c>
      <c r="W290">
        <v>0.48190423162583512</v>
      </c>
      <c r="X290">
        <v>99</v>
      </c>
      <c r="Y290">
        <v>3592</v>
      </c>
      <c r="Z290">
        <v>3438</v>
      </c>
      <c r="AA290">
        <v>154</v>
      </c>
      <c r="AB290">
        <v>999</v>
      </c>
    </row>
    <row r="291" spans="1:28" x14ac:dyDescent="0.3">
      <c r="A291">
        <v>5</v>
      </c>
      <c r="B291">
        <v>2022</v>
      </c>
      <c r="C291">
        <v>99</v>
      </c>
      <c r="D291">
        <v>35</v>
      </c>
      <c r="E291">
        <v>44807</v>
      </c>
      <c r="F291" s="4"/>
      <c r="G291">
        <v>99</v>
      </c>
      <c r="X291">
        <v>99</v>
      </c>
      <c r="AB291">
        <v>999</v>
      </c>
    </row>
    <row r="292" spans="1:28" x14ac:dyDescent="0.3">
      <c r="A292">
        <v>5</v>
      </c>
      <c r="B292">
        <v>2022</v>
      </c>
      <c r="C292">
        <v>99</v>
      </c>
      <c r="D292">
        <v>36</v>
      </c>
      <c r="E292">
        <v>44809</v>
      </c>
      <c r="F292" s="4">
        <v>170</v>
      </c>
      <c r="G292">
        <v>99</v>
      </c>
      <c r="H292">
        <v>4216</v>
      </c>
      <c r="I292">
        <v>85.320875226893747</v>
      </c>
      <c r="J292">
        <v>12.533879093199015</v>
      </c>
      <c r="K292">
        <v>14.508826881975812</v>
      </c>
      <c r="L292">
        <v>59.875439429928754</v>
      </c>
      <c r="M292">
        <v>12.0265113350126</v>
      </c>
      <c r="N292">
        <v>49.57777078085644</v>
      </c>
      <c r="O292">
        <v>48.24094488188976</v>
      </c>
      <c r="P292">
        <v>128.95151133501261</v>
      </c>
      <c r="Q292">
        <v>129.65648614609572</v>
      </c>
      <c r="R292">
        <v>86.767003639304377</v>
      </c>
      <c r="S292">
        <v>85.650032658393371</v>
      </c>
      <c r="T292">
        <v>1.9749477887767997</v>
      </c>
      <c r="U292">
        <v>60.853889943074002</v>
      </c>
      <c r="V292">
        <v>45.655722148125641</v>
      </c>
      <c r="W292">
        <v>0.62689753320683117</v>
      </c>
      <c r="X292">
        <v>99</v>
      </c>
      <c r="Y292">
        <v>4216</v>
      </c>
      <c r="Z292">
        <v>3176</v>
      </c>
      <c r="AA292">
        <v>1040</v>
      </c>
      <c r="AB292">
        <v>999</v>
      </c>
    </row>
    <row r="293" spans="1:28" x14ac:dyDescent="0.3">
      <c r="A293">
        <v>5</v>
      </c>
      <c r="B293">
        <v>2022</v>
      </c>
      <c r="C293">
        <v>99</v>
      </c>
      <c r="D293">
        <v>36</v>
      </c>
      <c r="E293">
        <v>44810</v>
      </c>
      <c r="F293" s="4">
        <v>170</v>
      </c>
      <c r="G293">
        <v>99</v>
      </c>
      <c r="H293">
        <v>4486</v>
      </c>
      <c r="I293">
        <v>84.23386981298394</v>
      </c>
      <c r="J293">
        <v>12.837512007684936</v>
      </c>
      <c r="K293">
        <v>15.011415830546261</v>
      </c>
      <c r="L293">
        <v>59.572918617614256</v>
      </c>
      <c r="M293">
        <v>12.187992315081621</v>
      </c>
      <c r="N293">
        <v>49.890730067243048</v>
      </c>
      <c r="O293">
        <v>48.573144367043</v>
      </c>
      <c r="P293">
        <v>133.97454370797311</v>
      </c>
      <c r="Q293">
        <v>133.43323727185398</v>
      </c>
      <c r="R293">
        <v>87.657368601854913</v>
      </c>
      <c r="S293">
        <v>85.784234461849465</v>
      </c>
      <c r="T293">
        <v>2.1739038228613223</v>
      </c>
      <c r="U293">
        <v>60.502452073116395</v>
      </c>
      <c r="V293">
        <v>55.939409353605605</v>
      </c>
      <c r="W293">
        <v>0.51404369148461881</v>
      </c>
      <c r="X293">
        <v>99</v>
      </c>
      <c r="Y293">
        <v>4486</v>
      </c>
      <c r="Z293">
        <v>4164</v>
      </c>
      <c r="AA293">
        <v>322</v>
      </c>
      <c r="AB293">
        <v>999</v>
      </c>
    </row>
    <row r="294" spans="1:28" x14ac:dyDescent="0.3">
      <c r="A294">
        <v>5</v>
      </c>
      <c r="B294">
        <v>2022</v>
      </c>
      <c r="C294">
        <v>99</v>
      </c>
      <c r="D294">
        <v>36</v>
      </c>
      <c r="E294">
        <v>44811</v>
      </c>
      <c r="F294" s="4">
        <v>170</v>
      </c>
      <c r="G294">
        <v>99</v>
      </c>
      <c r="H294">
        <v>5313</v>
      </c>
      <c r="I294">
        <v>86.135066814539186</v>
      </c>
      <c r="J294">
        <v>12.860492322690712</v>
      </c>
      <c r="K294">
        <v>14.938601543384159</v>
      </c>
      <c r="L294">
        <v>60.439252776209266</v>
      </c>
      <c r="M294">
        <v>11.939263953204952</v>
      </c>
      <c r="N294">
        <v>49.073117231294177</v>
      </c>
      <c r="O294">
        <v>48.278576651230814</v>
      </c>
      <c r="P294">
        <v>129.38849622227639</v>
      </c>
      <c r="Q294">
        <v>130.83109919571049</v>
      </c>
      <c r="R294">
        <v>88.014842426296227</v>
      </c>
      <c r="S294">
        <v>86.372595656669901</v>
      </c>
      <c r="T294">
        <v>2.0781092206934502</v>
      </c>
      <c r="U294">
        <v>60.549218897045009</v>
      </c>
      <c r="V294">
        <v>46.574609647611723</v>
      </c>
      <c r="W294">
        <v>0.52870318087709389</v>
      </c>
      <c r="X294">
        <v>99</v>
      </c>
      <c r="Y294">
        <v>5313</v>
      </c>
      <c r="Z294">
        <v>4103</v>
      </c>
      <c r="AA294">
        <v>1210</v>
      </c>
      <c r="AB294">
        <v>999</v>
      </c>
    </row>
    <row r="295" spans="1:28" x14ac:dyDescent="0.3">
      <c r="A295">
        <v>5</v>
      </c>
      <c r="B295">
        <v>2022</v>
      </c>
      <c r="C295">
        <v>99</v>
      </c>
      <c r="D295">
        <v>36</v>
      </c>
      <c r="E295">
        <v>44812</v>
      </c>
      <c r="F295" s="4">
        <v>170</v>
      </c>
      <c r="G295">
        <v>99</v>
      </c>
      <c r="H295">
        <v>4200</v>
      </c>
      <c r="I295">
        <v>85.07168095238093</v>
      </c>
      <c r="J295">
        <v>12.490827147401921</v>
      </c>
      <c r="K295">
        <v>14.637944259171036</v>
      </c>
      <c r="L295">
        <v>60.071960457360753</v>
      </c>
      <c r="M295">
        <v>11.89024390243906</v>
      </c>
      <c r="N295">
        <v>48.672852598091197</v>
      </c>
      <c r="O295">
        <v>47.763192787059126</v>
      </c>
      <c r="P295">
        <v>127.5580593849417</v>
      </c>
      <c r="Q295">
        <v>130.11293743372215</v>
      </c>
      <c r="R295">
        <v>86.478697609975654</v>
      </c>
      <c r="S295">
        <v>85.680512963479103</v>
      </c>
      <c r="T295">
        <v>2.1471171117691203</v>
      </c>
      <c r="U295">
        <v>60.86333333333333</v>
      </c>
      <c r="V295">
        <v>54.475521747958609</v>
      </c>
      <c r="W295">
        <v>0.32690476190476198</v>
      </c>
      <c r="X295">
        <v>99</v>
      </c>
      <c r="Y295">
        <v>4200</v>
      </c>
      <c r="Z295">
        <v>3772</v>
      </c>
      <c r="AA295">
        <v>428</v>
      </c>
      <c r="AB295">
        <v>999</v>
      </c>
    </row>
    <row r="296" spans="1:28" x14ac:dyDescent="0.3">
      <c r="A296">
        <v>5</v>
      </c>
      <c r="B296">
        <v>2022</v>
      </c>
      <c r="C296">
        <v>99</v>
      </c>
      <c r="D296">
        <v>36</v>
      </c>
      <c r="E296">
        <v>44813</v>
      </c>
      <c r="F296" s="4">
        <v>170</v>
      </c>
      <c r="G296">
        <v>99</v>
      </c>
      <c r="H296">
        <v>1782</v>
      </c>
      <c r="I296">
        <v>86.656520763187586</v>
      </c>
      <c r="J296">
        <v>12.519165580182522</v>
      </c>
      <c r="K296">
        <v>14.820482603815909</v>
      </c>
      <c r="L296">
        <v>60.757687991021285</v>
      </c>
      <c r="M296">
        <v>11.800651890482381</v>
      </c>
      <c r="N296">
        <v>47.373776908023501</v>
      </c>
      <c r="O296">
        <v>46.248532289628194</v>
      </c>
      <c r="P296">
        <v>123.45110821382008</v>
      </c>
      <c r="Q296">
        <v>123.21186440677968</v>
      </c>
      <c r="R296">
        <v>88.556102003643005</v>
      </c>
      <c r="S296">
        <v>86.083825597749652</v>
      </c>
      <c r="T296">
        <v>2.3013170236333833</v>
      </c>
      <c r="U296">
        <v>60.671156004489362</v>
      </c>
      <c r="V296">
        <v>52.276995449061914</v>
      </c>
      <c r="W296">
        <v>0.49046015712682384</v>
      </c>
      <c r="X296">
        <v>99</v>
      </c>
      <c r="Y296">
        <v>1782</v>
      </c>
      <c r="Z296">
        <v>1534</v>
      </c>
      <c r="AA296">
        <v>248</v>
      </c>
      <c r="AB296">
        <v>999</v>
      </c>
    </row>
    <row r="297" spans="1:28" x14ac:dyDescent="0.3">
      <c r="A297">
        <v>5</v>
      </c>
      <c r="B297">
        <v>2022</v>
      </c>
      <c r="C297">
        <v>99</v>
      </c>
      <c r="D297">
        <v>36</v>
      </c>
      <c r="E297">
        <v>44814</v>
      </c>
      <c r="F297" s="4"/>
      <c r="G297">
        <v>99</v>
      </c>
      <c r="X297">
        <v>99</v>
      </c>
      <c r="AB297">
        <v>999</v>
      </c>
    </row>
    <row r="298" spans="1:28" x14ac:dyDescent="0.3">
      <c r="A298">
        <v>5</v>
      </c>
      <c r="B298">
        <v>2022</v>
      </c>
      <c r="C298">
        <v>99</v>
      </c>
      <c r="D298">
        <v>37</v>
      </c>
      <c r="E298">
        <v>44816</v>
      </c>
      <c r="F298" s="4">
        <v>170</v>
      </c>
      <c r="G298">
        <v>99</v>
      </c>
      <c r="H298">
        <v>5173</v>
      </c>
      <c r="I298">
        <v>84.819675236806432</v>
      </c>
      <c r="J298">
        <v>12.577548209366361</v>
      </c>
      <c r="K298">
        <v>14.485932301740871</v>
      </c>
      <c r="L298">
        <v>60.413346228239682</v>
      </c>
      <c r="M298">
        <v>11.745179063360881</v>
      </c>
      <c r="N298">
        <v>49.728879706152433</v>
      </c>
      <c r="O298">
        <v>48.764462809917347</v>
      </c>
      <c r="P298">
        <v>127.07713498622589</v>
      </c>
      <c r="Q298">
        <v>128.40335169880623</v>
      </c>
      <c r="R298">
        <v>86.936574074074173</v>
      </c>
      <c r="S298">
        <v>85.672859216255617</v>
      </c>
      <c r="T298">
        <v>1.9083840923745097</v>
      </c>
      <c r="U298">
        <v>60.911076744635601</v>
      </c>
      <c r="V298">
        <v>51.120493207868009</v>
      </c>
      <c r="W298">
        <v>0.48927121592886141</v>
      </c>
      <c r="X298">
        <v>99</v>
      </c>
      <c r="Y298">
        <v>5173</v>
      </c>
      <c r="Z298">
        <v>4356</v>
      </c>
      <c r="AA298">
        <v>817</v>
      </c>
      <c r="AB298">
        <v>999</v>
      </c>
    </row>
    <row r="299" spans="1:28" x14ac:dyDescent="0.3">
      <c r="A299">
        <v>5</v>
      </c>
      <c r="B299">
        <v>2022</v>
      </c>
      <c r="C299">
        <v>99</v>
      </c>
      <c r="D299">
        <v>37</v>
      </c>
      <c r="E299">
        <v>44817</v>
      </c>
      <c r="F299" s="4">
        <v>170</v>
      </c>
      <c r="G299">
        <v>99</v>
      </c>
      <c r="H299">
        <v>5043</v>
      </c>
      <c r="I299">
        <v>84.779978187586593</v>
      </c>
      <c r="J299">
        <v>12.510872220864872</v>
      </c>
      <c r="K299">
        <v>14.799359126984143</v>
      </c>
      <c r="L299">
        <v>59.872132936508017</v>
      </c>
      <c r="M299">
        <v>11.865770828243347</v>
      </c>
      <c r="N299">
        <v>49.918885902760806</v>
      </c>
      <c r="O299">
        <v>48.682473722806158</v>
      </c>
      <c r="P299">
        <v>129.10261421939899</v>
      </c>
      <c r="Q299">
        <v>127.9613975079404</v>
      </c>
      <c r="R299">
        <v>87.432195448460348</v>
      </c>
      <c r="S299">
        <v>85.632656170645248</v>
      </c>
      <c r="T299">
        <v>2.2884869061192745</v>
      </c>
      <c r="U299">
        <v>60.692444973230224</v>
      </c>
      <c r="V299">
        <v>49.127310075508909</v>
      </c>
      <c r="W299">
        <v>0.50783263930200284</v>
      </c>
      <c r="X299">
        <v>99</v>
      </c>
      <c r="Y299">
        <v>5043</v>
      </c>
      <c r="Z299">
        <v>4093</v>
      </c>
      <c r="AA299">
        <v>950</v>
      </c>
      <c r="AB299">
        <v>999</v>
      </c>
    </row>
    <row r="300" spans="1:28" x14ac:dyDescent="0.3">
      <c r="A300">
        <v>5</v>
      </c>
      <c r="B300">
        <v>2022</v>
      </c>
      <c r="C300">
        <v>99</v>
      </c>
      <c r="D300">
        <v>37</v>
      </c>
      <c r="E300">
        <v>44818</v>
      </c>
      <c r="F300" s="4">
        <v>170</v>
      </c>
      <c r="G300">
        <v>99</v>
      </c>
      <c r="H300">
        <v>4562</v>
      </c>
      <c r="I300">
        <v>84.53438404208697</v>
      </c>
      <c r="J300">
        <v>12.439663282990843</v>
      </c>
      <c r="K300">
        <v>14.607373958790021</v>
      </c>
      <c r="L300">
        <v>60.253707520280599</v>
      </c>
      <c r="M300">
        <v>11.688635800940828</v>
      </c>
      <c r="N300">
        <v>49.338533927686989</v>
      </c>
      <c r="O300">
        <v>48.399851448378321</v>
      </c>
      <c r="P300">
        <v>126.09853924238672</v>
      </c>
      <c r="Q300">
        <v>126.87571180985395</v>
      </c>
      <c r="R300">
        <v>86.994624352331485</v>
      </c>
      <c r="S300">
        <v>85.531511839708614</v>
      </c>
      <c r="T300">
        <v>2.167710675799182</v>
      </c>
      <c r="U300">
        <v>60.870451556334949</v>
      </c>
      <c r="V300">
        <v>53.737908076644089</v>
      </c>
      <c r="W300">
        <v>0.50153441473038141</v>
      </c>
      <c r="X300">
        <v>99</v>
      </c>
      <c r="Y300">
        <v>4562</v>
      </c>
      <c r="Z300">
        <v>4039</v>
      </c>
      <c r="AA300">
        <v>523</v>
      </c>
      <c r="AB300">
        <v>999</v>
      </c>
    </row>
    <row r="301" spans="1:28" x14ac:dyDescent="0.3">
      <c r="A301">
        <v>5</v>
      </c>
      <c r="B301">
        <v>2022</v>
      </c>
      <c r="C301">
        <v>99</v>
      </c>
      <c r="D301">
        <v>37</v>
      </c>
      <c r="E301">
        <v>44819</v>
      </c>
      <c r="F301" s="4">
        <v>170</v>
      </c>
      <c r="G301">
        <v>99</v>
      </c>
      <c r="H301">
        <v>4549</v>
      </c>
      <c r="I301">
        <v>86.020932072983001</v>
      </c>
      <c r="J301">
        <v>12.524399494311004</v>
      </c>
      <c r="K301">
        <v>14.697406023301763</v>
      </c>
      <c r="L301">
        <v>60.432002637942468</v>
      </c>
      <c r="M301">
        <v>11.679898862199742</v>
      </c>
      <c r="N301">
        <v>49.446017699115046</v>
      </c>
      <c r="O301">
        <v>47.954487989886225</v>
      </c>
      <c r="P301">
        <v>127.87787610619471</v>
      </c>
      <c r="Q301">
        <v>126.34487989886216</v>
      </c>
      <c r="R301">
        <v>87.666666666666785</v>
      </c>
      <c r="S301">
        <v>85.644037685060724</v>
      </c>
      <c r="T301">
        <v>2.1730065289907565</v>
      </c>
      <c r="U301">
        <v>60.820839744998885</v>
      </c>
      <c r="V301">
        <v>52.722116591453791</v>
      </c>
      <c r="W301">
        <v>0.51307979775774915</v>
      </c>
      <c r="X301">
        <v>99</v>
      </c>
      <c r="Y301">
        <v>4549</v>
      </c>
      <c r="Z301">
        <v>3955</v>
      </c>
      <c r="AA301">
        <v>594</v>
      </c>
      <c r="AB301">
        <v>999</v>
      </c>
    </row>
    <row r="302" spans="1:28" x14ac:dyDescent="0.3">
      <c r="A302">
        <v>5</v>
      </c>
      <c r="B302">
        <v>2022</v>
      </c>
      <c r="C302">
        <v>99</v>
      </c>
      <c r="D302">
        <v>37</v>
      </c>
      <c r="E302">
        <v>44820</v>
      </c>
      <c r="F302" s="4">
        <v>170</v>
      </c>
      <c r="G302">
        <v>99</v>
      </c>
      <c r="H302">
        <v>3192</v>
      </c>
      <c r="I302">
        <v>84.986378446115282</v>
      </c>
      <c r="J302">
        <v>12.522421682506131</v>
      </c>
      <c r="K302">
        <v>14.80010025062658</v>
      </c>
      <c r="L302">
        <v>59.099401629072752</v>
      </c>
      <c r="M302">
        <v>11.56684266103484</v>
      </c>
      <c r="N302">
        <v>48.72359154929579</v>
      </c>
      <c r="O302">
        <v>47.634635691657877</v>
      </c>
      <c r="P302">
        <v>125.36219640971488</v>
      </c>
      <c r="Q302">
        <v>123.82506159802888</v>
      </c>
      <c r="R302">
        <v>87.372740046838388</v>
      </c>
      <c r="S302">
        <v>84.636211293260445</v>
      </c>
      <c r="T302">
        <v>2.2776785681204497</v>
      </c>
      <c r="U302">
        <v>60.585526315789458</v>
      </c>
      <c r="V302">
        <v>53.868208891255918</v>
      </c>
      <c r="W302">
        <v>0.57456140350877194</v>
      </c>
      <c r="X302">
        <v>99</v>
      </c>
      <c r="Y302">
        <v>3192</v>
      </c>
      <c r="Z302">
        <v>2841</v>
      </c>
      <c r="AA302">
        <v>351</v>
      </c>
      <c r="AB302">
        <v>999</v>
      </c>
    </row>
    <row r="303" spans="1:28" x14ac:dyDescent="0.3">
      <c r="A303">
        <v>5</v>
      </c>
      <c r="B303">
        <v>2022</v>
      </c>
      <c r="C303">
        <v>99</v>
      </c>
      <c r="D303">
        <v>37</v>
      </c>
      <c r="E303">
        <v>44821</v>
      </c>
      <c r="F303" s="4">
        <v>170</v>
      </c>
      <c r="G303">
        <v>99</v>
      </c>
      <c r="H303">
        <v>477</v>
      </c>
      <c r="I303">
        <v>83.597693920335445</v>
      </c>
      <c r="J303">
        <v>13.070859538784056</v>
      </c>
      <c r="K303">
        <v>15.286792452830181</v>
      </c>
      <c r="L303">
        <v>57.671698113207512</v>
      </c>
      <c r="M303">
        <v>12.60922431865828</v>
      </c>
      <c r="N303">
        <v>50.241090146750494</v>
      </c>
      <c r="O303">
        <v>49.247379454926623</v>
      </c>
      <c r="P303">
        <v>133.08385744234803</v>
      </c>
      <c r="Q303">
        <v>133.95807127882597</v>
      </c>
      <c r="R303">
        <v>87.844927536231907</v>
      </c>
      <c r="S303">
        <v>85.164882226980822</v>
      </c>
      <c r="T303">
        <v>2.2159329140461281</v>
      </c>
      <c r="U303">
        <v>60.197064989517827</v>
      </c>
      <c r="V303">
        <v>59.800745353572196</v>
      </c>
      <c r="W303">
        <v>0.85953878406708606</v>
      </c>
      <c r="X303">
        <v>99</v>
      </c>
      <c r="Y303">
        <v>477</v>
      </c>
      <c r="Z303">
        <v>477</v>
      </c>
      <c r="AA303">
        <v>0</v>
      </c>
      <c r="AB303">
        <v>999</v>
      </c>
    </row>
    <row r="304" spans="1:28" x14ac:dyDescent="0.3">
      <c r="A304">
        <v>5</v>
      </c>
      <c r="B304">
        <v>2022</v>
      </c>
      <c r="C304">
        <v>99</v>
      </c>
      <c r="D304">
        <v>38</v>
      </c>
      <c r="E304">
        <v>44823</v>
      </c>
      <c r="F304" s="4">
        <v>170</v>
      </c>
      <c r="G304">
        <v>99</v>
      </c>
      <c r="H304">
        <v>4862</v>
      </c>
      <c r="I304">
        <v>84.875798025503755</v>
      </c>
      <c r="J304">
        <v>12.596170106938622</v>
      </c>
      <c r="K304">
        <v>14.487973667969571</v>
      </c>
      <c r="L304">
        <v>60.286457519028886</v>
      </c>
      <c r="M304">
        <v>11.767719472767956</v>
      </c>
      <c r="N304">
        <v>48.836856503357374</v>
      </c>
      <c r="O304">
        <v>47.805223880597005</v>
      </c>
      <c r="P304">
        <v>125.89380751056952</v>
      </c>
      <c r="Q304">
        <v>128.37329022631187</v>
      </c>
      <c r="R304">
        <v>87.262479974367068</v>
      </c>
      <c r="S304">
        <v>85.809121360474222</v>
      </c>
      <c r="T304">
        <v>1.8918035610309496</v>
      </c>
      <c r="U304">
        <v>60.850678733031678</v>
      </c>
      <c r="V304">
        <v>50.178039923573266</v>
      </c>
      <c r="W304">
        <v>0.4763471822295352</v>
      </c>
      <c r="X304">
        <v>99</v>
      </c>
      <c r="Y304">
        <v>4862</v>
      </c>
      <c r="Z304">
        <v>4021</v>
      </c>
      <c r="AA304">
        <v>841</v>
      </c>
      <c r="AB304">
        <v>999</v>
      </c>
    </row>
    <row r="305" spans="1:28" x14ac:dyDescent="0.3">
      <c r="A305">
        <v>5</v>
      </c>
      <c r="B305">
        <v>2022</v>
      </c>
      <c r="C305">
        <v>99</v>
      </c>
      <c r="D305">
        <v>38</v>
      </c>
      <c r="E305">
        <v>44824</v>
      </c>
      <c r="F305" s="4">
        <v>170</v>
      </c>
      <c r="G305">
        <v>99</v>
      </c>
      <c r="H305">
        <v>4975</v>
      </c>
      <c r="I305">
        <v>85.496582914573111</v>
      </c>
      <c r="J305">
        <v>12.934872979214775</v>
      </c>
      <c r="K305">
        <v>15.176914722445725</v>
      </c>
      <c r="L305">
        <v>60.50882317441144</v>
      </c>
      <c r="M305">
        <v>12.029284064665156</v>
      </c>
      <c r="N305">
        <v>49.613767613767614</v>
      </c>
      <c r="O305">
        <v>48.728406466512688</v>
      </c>
      <c r="P305">
        <v>127.98660508083144</v>
      </c>
      <c r="Q305">
        <v>129.36143187066972</v>
      </c>
      <c r="R305">
        <v>88.491567852437356</v>
      </c>
      <c r="S305">
        <v>86.699042004421386</v>
      </c>
      <c r="T305">
        <v>2.2420417432309474</v>
      </c>
      <c r="U305">
        <v>60.507135678391954</v>
      </c>
      <c r="V305">
        <v>52.391725394140998</v>
      </c>
      <c r="W305">
        <v>0.5013065326633166</v>
      </c>
      <c r="X305">
        <v>99</v>
      </c>
      <c r="Y305">
        <v>4975</v>
      </c>
      <c r="Z305">
        <v>4330</v>
      </c>
      <c r="AA305">
        <v>645</v>
      </c>
      <c r="AB305">
        <v>999</v>
      </c>
    </row>
    <row r="306" spans="1:28" x14ac:dyDescent="0.3">
      <c r="A306">
        <v>5</v>
      </c>
      <c r="B306">
        <v>2022</v>
      </c>
      <c r="C306">
        <v>99</v>
      </c>
      <c r="D306">
        <v>38</v>
      </c>
      <c r="E306">
        <v>44825</v>
      </c>
      <c r="F306" s="4">
        <v>170</v>
      </c>
      <c r="G306">
        <v>99</v>
      </c>
      <c r="H306">
        <v>4145</v>
      </c>
      <c r="I306">
        <v>84.768352231604197</v>
      </c>
      <c r="J306">
        <v>12.558001092299259</v>
      </c>
      <c r="K306">
        <v>14.652632086851645</v>
      </c>
      <c r="L306">
        <v>59.801624426743921</v>
      </c>
      <c r="M306">
        <v>11.825832878208615</v>
      </c>
      <c r="N306">
        <v>48.722829055161121</v>
      </c>
      <c r="O306">
        <v>47.82439824945294</v>
      </c>
      <c r="P306">
        <v>125.87629710540683</v>
      </c>
      <c r="Q306">
        <v>128.94483888585469</v>
      </c>
      <c r="R306">
        <v>87.027504363001853</v>
      </c>
      <c r="S306">
        <v>85.374601366742851</v>
      </c>
      <c r="T306">
        <v>2.0946309945523902</v>
      </c>
      <c r="U306">
        <v>60.756332931242468</v>
      </c>
      <c r="V306">
        <v>53.525046205083363</v>
      </c>
      <c r="W306">
        <v>0.55536791314837153</v>
      </c>
      <c r="X306">
        <v>99</v>
      </c>
      <c r="Y306">
        <v>4145</v>
      </c>
      <c r="Z306">
        <v>3662</v>
      </c>
      <c r="AA306">
        <v>483</v>
      </c>
      <c r="AB306">
        <v>999</v>
      </c>
    </row>
    <row r="307" spans="1:28" x14ac:dyDescent="0.3">
      <c r="A307">
        <v>5</v>
      </c>
      <c r="B307">
        <v>2022</v>
      </c>
      <c r="C307">
        <v>99</v>
      </c>
      <c r="D307">
        <v>38</v>
      </c>
      <c r="E307">
        <v>44826</v>
      </c>
      <c r="F307" s="4">
        <v>170</v>
      </c>
      <c r="G307">
        <v>99</v>
      </c>
      <c r="H307">
        <v>4542</v>
      </c>
      <c r="I307">
        <v>85.474317481285951</v>
      </c>
      <c r="J307">
        <v>12.529608938547456</v>
      </c>
      <c r="K307">
        <v>14.462795154185011</v>
      </c>
      <c r="L307">
        <v>60.582618942731443</v>
      </c>
      <c r="M307">
        <v>11.761851556264961</v>
      </c>
      <c r="N307">
        <v>49.328100053219799</v>
      </c>
      <c r="O307">
        <v>48.334930777422798</v>
      </c>
      <c r="P307">
        <v>129.05693003458367</v>
      </c>
      <c r="Q307">
        <v>129.92524607608411</v>
      </c>
      <c r="R307">
        <v>87.22697740112983</v>
      </c>
      <c r="S307">
        <v>85.54838709677415</v>
      </c>
      <c r="T307">
        <v>1.9331862156375528</v>
      </c>
      <c r="U307">
        <v>60.889035667107009</v>
      </c>
      <c r="V307">
        <v>50.312768234983594</v>
      </c>
      <c r="W307">
        <v>0.40929106120651698</v>
      </c>
      <c r="X307">
        <v>99</v>
      </c>
      <c r="Y307">
        <v>4542</v>
      </c>
      <c r="Z307">
        <v>3759</v>
      </c>
      <c r="AA307">
        <v>783</v>
      </c>
      <c r="AB307">
        <v>999</v>
      </c>
    </row>
    <row r="308" spans="1:28" x14ac:dyDescent="0.3">
      <c r="A308">
        <v>5</v>
      </c>
      <c r="B308">
        <v>2022</v>
      </c>
      <c r="C308">
        <v>99</v>
      </c>
      <c r="D308">
        <v>38</v>
      </c>
      <c r="E308">
        <v>44827</v>
      </c>
      <c r="F308" s="4">
        <v>170</v>
      </c>
      <c r="G308">
        <v>99</v>
      </c>
      <c r="H308">
        <v>2957</v>
      </c>
      <c r="I308">
        <v>83.702877916807438</v>
      </c>
      <c r="J308">
        <v>12.599522673031039</v>
      </c>
      <c r="K308">
        <v>14.189989854582363</v>
      </c>
      <c r="L308">
        <v>59.087622590463361</v>
      </c>
      <c r="M308">
        <v>11.699284009546536</v>
      </c>
      <c r="N308">
        <v>50.096829185134681</v>
      </c>
      <c r="O308">
        <v>48.617326057298762</v>
      </c>
      <c r="P308">
        <v>128.13603818615752</v>
      </c>
      <c r="Q308">
        <v>128.2257074667576</v>
      </c>
      <c r="R308">
        <v>86.34568774878359</v>
      </c>
      <c r="S308">
        <v>84.45849387040289</v>
      </c>
      <c r="T308">
        <v>1.5904671815513212</v>
      </c>
      <c r="U308">
        <v>60.931349340547854</v>
      </c>
      <c r="V308">
        <v>60.214463890291505</v>
      </c>
      <c r="W308">
        <v>0.6307067974298276</v>
      </c>
      <c r="X308">
        <v>99</v>
      </c>
      <c r="Y308">
        <v>2957</v>
      </c>
      <c r="Z308">
        <v>2933</v>
      </c>
      <c r="AA308">
        <v>24</v>
      </c>
      <c r="AB308">
        <v>999</v>
      </c>
    </row>
    <row r="309" spans="1:28" x14ac:dyDescent="0.3">
      <c r="A309">
        <v>5</v>
      </c>
      <c r="B309">
        <v>2022</v>
      </c>
      <c r="C309">
        <v>99</v>
      </c>
      <c r="D309">
        <v>38</v>
      </c>
      <c r="E309">
        <v>44828</v>
      </c>
      <c r="F309" s="4">
        <v>170</v>
      </c>
      <c r="G309">
        <v>99</v>
      </c>
      <c r="H309">
        <v>1132</v>
      </c>
      <c r="I309">
        <v>89.97977031802121</v>
      </c>
      <c r="J309">
        <v>12.826277372262778</v>
      </c>
      <c r="K309">
        <v>14.632597173144852</v>
      </c>
      <c r="L309">
        <v>60.203886925794947</v>
      </c>
      <c r="M309">
        <v>12.147931873479328</v>
      </c>
      <c r="N309">
        <v>50.136253041362515</v>
      </c>
      <c r="O309">
        <v>48.428223844282243</v>
      </c>
      <c r="P309">
        <v>135.1508515815085</v>
      </c>
      <c r="Q309">
        <v>132.81265206812648</v>
      </c>
      <c r="R309">
        <v>86.177077363896871</v>
      </c>
      <c r="S309">
        <v>83.720707070707135</v>
      </c>
      <c r="T309">
        <v>1.8063198008820704</v>
      </c>
      <c r="U309">
        <v>60.360424028268561</v>
      </c>
      <c r="V309">
        <v>21.920841692915246</v>
      </c>
      <c r="W309">
        <v>0.87632508833922251</v>
      </c>
      <c r="X309">
        <v>99</v>
      </c>
      <c r="Y309">
        <v>1132</v>
      </c>
      <c r="Z309">
        <v>411</v>
      </c>
      <c r="AA309">
        <v>721</v>
      </c>
      <c r="AB309">
        <v>999</v>
      </c>
    </row>
    <row r="310" spans="1:28" x14ac:dyDescent="0.3">
      <c r="A310">
        <v>5</v>
      </c>
      <c r="B310">
        <v>2022</v>
      </c>
      <c r="C310">
        <v>99</v>
      </c>
      <c r="D310">
        <v>39</v>
      </c>
      <c r="E310">
        <v>44830</v>
      </c>
      <c r="F310" s="4">
        <v>170</v>
      </c>
      <c r="G310">
        <v>99</v>
      </c>
      <c r="H310">
        <v>4443</v>
      </c>
      <c r="I310">
        <v>85.720571685797893</v>
      </c>
      <c r="J310">
        <v>12.946969319032171</v>
      </c>
      <c r="K310">
        <v>14.689439062852026</v>
      </c>
      <c r="L310">
        <v>60.283595404370303</v>
      </c>
      <c r="M310">
        <v>11.951558992267397</v>
      </c>
      <c r="N310">
        <v>50.113772455089808</v>
      </c>
      <c r="O310">
        <v>49.10351708655525</v>
      </c>
      <c r="P310">
        <v>129.59915190820652</v>
      </c>
      <c r="Q310">
        <v>131.60613619356451</v>
      </c>
      <c r="R310">
        <v>87.309974093264017</v>
      </c>
      <c r="S310">
        <v>86.186663166185198</v>
      </c>
      <c r="T310">
        <v>1.7424697438198564</v>
      </c>
      <c r="U310">
        <v>60.717758271438221</v>
      </c>
      <c r="V310">
        <v>54.503081132910083</v>
      </c>
      <c r="W310">
        <v>0.58969164978618049</v>
      </c>
      <c r="X310">
        <v>99</v>
      </c>
      <c r="Y310">
        <v>4443</v>
      </c>
      <c r="Z310">
        <v>4009</v>
      </c>
      <c r="AA310">
        <v>434</v>
      </c>
      <c r="AB310">
        <v>999</v>
      </c>
    </row>
    <row r="311" spans="1:28" x14ac:dyDescent="0.3">
      <c r="A311">
        <v>5</v>
      </c>
      <c r="B311">
        <v>2022</v>
      </c>
      <c r="C311">
        <v>99</v>
      </c>
      <c r="D311">
        <v>39</v>
      </c>
      <c r="E311">
        <v>44831</v>
      </c>
      <c r="F311" s="4">
        <v>170</v>
      </c>
      <c r="G311">
        <v>99</v>
      </c>
      <c r="H311">
        <v>4783</v>
      </c>
      <c r="I311">
        <v>85.279351871210451</v>
      </c>
      <c r="J311">
        <v>13.163143893591299</v>
      </c>
      <c r="K311">
        <v>14.903472715868778</v>
      </c>
      <c r="L311">
        <v>60.492481706042255</v>
      </c>
      <c r="M311">
        <v>12.12696493349457</v>
      </c>
      <c r="N311">
        <v>49.86021765417172</v>
      </c>
      <c r="O311">
        <v>48.689480048367592</v>
      </c>
      <c r="P311">
        <v>128.59361393323661</v>
      </c>
      <c r="Q311">
        <v>130.42103990326481</v>
      </c>
      <c r="R311">
        <v>87.778249510124326</v>
      </c>
      <c r="S311">
        <v>86.800310077519228</v>
      </c>
      <c r="T311">
        <v>1.7403288222774835</v>
      </c>
      <c r="U311">
        <v>60.56617185866611</v>
      </c>
      <c r="V311">
        <v>52.102519266341837</v>
      </c>
      <c r="W311">
        <v>0.61593142379259891</v>
      </c>
      <c r="X311">
        <v>99</v>
      </c>
      <c r="Y311">
        <v>4783</v>
      </c>
      <c r="Z311">
        <v>4135</v>
      </c>
      <c r="AA311">
        <v>648</v>
      </c>
      <c r="AB311">
        <v>999</v>
      </c>
    </row>
    <row r="312" spans="1:28" x14ac:dyDescent="0.3">
      <c r="A312">
        <v>5</v>
      </c>
      <c r="B312">
        <v>2022</v>
      </c>
      <c r="C312">
        <v>99</v>
      </c>
      <c r="D312">
        <v>39</v>
      </c>
      <c r="E312">
        <v>44832</v>
      </c>
      <c r="F312" s="4">
        <v>170</v>
      </c>
      <c r="G312">
        <v>99</v>
      </c>
      <c r="H312">
        <v>3446</v>
      </c>
      <c r="I312">
        <v>83.808032501450938</v>
      </c>
      <c r="J312">
        <v>12.22361067503928</v>
      </c>
      <c r="K312">
        <v>14.177872278664722</v>
      </c>
      <c r="L312">
        <v>59.383979680696683</v>
      </c>
      <c r="M312">
        <v>11.920879120879137</v>
      </c>
      <c r="N312">
        <v>49.734065934065931</v>
      </c>
      <c r="O312">
        <v>48.386306532663319</v>
      </c>
      <c r="P312">
        <v>127.71271585557298</v>
      </c>
      <c r="Q312">
        <v>126.98147566718998</v>
      </c>
      <c r="R312">
        <v>86.515713134568998</v>
      </c>
      <c r="S312">
        <v>84.445019659239989</v>
      </c>
      <c r="T312">
        <v>1.9542616036254401</v>
      </c>
      <c r="U312">
        <v>61.096923969820082</v>
      </c>
      <c r="V312">
        <v>56.280228173380955</v>
      </c>
      <c r="W312">
        <v>0.47127103888566446</v>
      </c>
      <c r="X312">
        <v>99</v>
      </c>
      <c r="Y312">
        <v>3446</v>
      </c>
      <c r="Z312">
        <v>3185</v>
      </c>
      <c r="AA312">
        <v>261</v>
      </c>
      <c r="AB312">
        <v>999</v>
      </c>
    </row>
    <row r="313" spans="1:28" x14ac:dyDescent="0.3">
      <c r="A313">
        <v>5</v>
      </c>
      <c r="B313">
        <v>2022</v>
      </c>
      <c r="C313">
        <v>99</v>
      </c>
      <c r="D313">
        <v>39</v>
      </c>
      <c r="E313">
        <v>44833</v>
      </c>
      <c r="F313" s="4">
        <v>170</v>
      </c>
      <c r="G313">
        <v>99</v>
      </c>
      <c r="H313">
        <v>5087</v>
      </c>
      <c r="I313">
        <v>85.207041478277745</v>
      </c>
      <c r="J313">
        <v>12.497441754225703</v>
      </c>
      <c r="K313">
        <v>14.45297600314713</v>
      </c>
      <c r="L313">
        <v>60.332869787568896</v>
      </c>
      <c r="M313">
        <v>12.070945637277299</v>
      </c>
      <c r="N313">
        <v>49.502740977615353</v>
      </c>
      <c r="O313">
        <v>48.600959342165375</v>
      </c>
      <c r="P313">
        <v>131.98241206030153</v>
      </c>
      <c r="Q313">
        <v>133.53380539058935</v>
      </c>
      <c r="R313">
        <v>86.928504233301851</v>
      </c>
      <c r="S313">
        <v>85.739812364685946</v>
      </c>
      <c r="T313">
        <v>1.9555342489214276</v>
      </c>
      <c r="U313">
        <v>60.95517987025751</v>
      </c>
      <c r="V313">
        <v>52.258952124604498</v>
      </c>
      <c r="W313">
        <v>0.55337133870650679</v>
      </c>
      <c r="X313">
        <v>99</v>
      </c>
      <c r="Y313">
        <v>5087</v>
      </c>
      <c r="Z313">
        <v>4378</v>
      </c>
      <c r="AA313">
        <v>709</v>
      </c>
      <c r="AB313">
        <v>999</v>
      </c>
    </row>
    <row r="314" spans="1:28" x14ac:dyDescent="0.3">
      <c r="A314">
        <v>5</v>
      </c>
      <c r="B314">
        <v>2022</v>
      </c>
      <c r="C314">
        <v>99</v>
      </c>
      <c r="D314">
        <v>39</v>
      </c>
      <c r="E314">
        <v>44834</v>
      </c>
      <c r="F314" s="4">
        <v>170</v>
      </c>
      <c r="G314">
        <v>99</v>
      </c>
      <c r="H314">
        <v>2926</v>
      </c>
      <c r="I314">
        <v>85.764470266575515</v>
      </c>
      <c r="J314">
        <v>12.712241887905597</v>
      </c>
      <c r="K314">
        <v>14.66589059829062</v>
      </c>
      <c r="L314">
        <v>60.511063247863277</v>
      </c>
      <c r="M314">
        <v>12.08620943952803</v>
      </c>
      <c r="N314">
        <v>49.406642066420659</v>
      </c>
      <c r="O314">
        <v>48.153023598820063</v>
      </c>
      <c r="P314">
        <v>132.84028033935817</v>
      </c>
      <c r="Q314">
        <v>134.08738938053099</v>
      </c>
      <c r="R314">
        <v>87.420645844362042</v>
      </c>
      <c r="S314">
        <v>86.495356037151851</v>
      </c>
      <c r="T314">
        <v>1.9536487103850233</v>
      </c>
      <c r="U314">
        <v>60.827409432672574</v>
      </c>
      <c r="V314">
        <v>56.112062333954064</v>
      </c>
      <c r="W314">
        <v>0.66678058783321925</v>
      </c>
      <c r="X314">
        <v>99</v>
      </c>
      <c r="Y314">
        <v>2926</v>
      </c>
      <c r="Z314">
        <v>2712</v>
      </c>
      <c r="AA314">
        <v>214</v>
      </c>
      <c r="AB314">
        <v>999</v>
      </c>
    </row>
    <row r="315" spans="1:28" x14ac:dyDescent="0.3">
      <c r="A315">
        <v>5</v>
      </c>
      <c r="B315">
        <v>2022</v>
      </c>
      <c r="C315">
        <v>99</v>
      </c>
      <c r="D315">
        <v>39</v>
      </c>
      <c r="E315">
        <v>44835</v>
      </c>
      <c r="F315" s="4"/>
      <c r="G315">
        <v>99</v>
      </c>
      <c r="X315">
        <v>99</v>
      </c>
      <c r="AB315">
        <v>999</v>
      </c>
    </row>
    <row r="316" spans="1:28" x14ac:dyDescent="0.3">
      <c r="A316">
        <v>5</v>
      </c>
      <c r="B316">
        <v>2022</v>
      </c>
      <c r="C316">
        <v>99</v>
      </c>
      <c r="D316">
        <v>40</v>
      </c>
      <c r="E316">
        <v>44837</v>
      </c>
      <c r="F316" s="4">
        <v>170</v>
      </c>
      <c r="G316">
        <v>99</v>
      </c>
      <c r="H316">
        <v>4649</v>
      </c>
      <c r="I316">
        <v>85.891645515164356</v>
      </c>
      <c r="J316">
        <v>12.80384911470361</v>
      </c>
      <c r="K316">
        <v>14.819690122659813</v>
      </c>
      <c r="L316">
        <v>61.10491280947241</v>
      </c>
      <c r="M316">
        <v>12.068924813959445</v>
      </c>
      <c r="N316">
        <v>50.27508339748524</v>
      </c>
      <c r="O316">
        <v>49.503207595586339</v>
      </c>
      <c r="P316">
        <v>130.6466512702078</v>
      </c>
      <c r="Q316">
        <v>132.87246599948685</v>
      </c>
      <c r="R316">
        <v>87.467146776406011</v>
      </c>
      <c r="S316">
        <v>86.999502350014069</v>
      </c>
      <c r="T316">
        <v>2.0158410079561975</v>
      </c>
      <c r="U316">
        <v>60.75263497526349</v>
      </c>
      <c r="V316">
        <v>50.711884655079345</v>
      </c>
      <c r="W316">
        <v>0.45364594536459457</v>
      </c>
      <c r="X316">
        <v>99</v>
      </c>
      <c r="Y316">
        <v>4649</v>
      </c>
      <c r="Z316">
        <v>3897</v>
      </c>
      <c r="AA316">
        <v>752</v>
      </c>
      <c r="AB316">
        <v>999</v>
      </c>
    </row>
    <row r="317" spans="1:28" x14ac:dyDescent="0.3">
      <c r="A317">
        <v>5</v>
      </c>
      <c r="B317">
        <v>2022</v>
      </c>
      <c r="C317">
        <v>99</v>
      </c>
      <c r="D317">
        <v>40</v>
      </c>
      <c r="E317">
        <v>44838</v>
      </c>
      <c r="F317" s="4">
        <v>170</v>
      </c>
      <c r="G317">
        <v>99</v>
      </c>
      <c r="H317">
        <v>4213</v>
      </c>
      <c r="I317">
        <v>85.172451934488578</v>
      </c>
      <c r="J317">
        <v>12.416748009247335</v>
      </c>
      <c r="K317">
        <v>14.595397956759363</v>
      </c>
      <c r="L317">
        <v>60.520377761938711</v>
      </c>
      <c r="M317">
        <v>11.966658104289744</v>
      </c>
      <c r="N317">
        <v>49.169791934240941</v>
      </c>
      <c r="O317">
        <v>48.237862830721802</v>
      </c>
      <c r="P317">
        <v>129.67505779604417</v>
      </c>
      <c r="Q317">
        <v>132.31030053942979</v>
      </c>
      <c r="R317">
        <v>87.289798799859014</v>
      </c>
      <c r="S317">
        <v>86.195781503515462</v>
      </c>
      <c r="T317">
        <v>2.1786499475120262</v>
      </c>
      <c r="U317">
        <v>60.935437930215983</v>
      </c>
      <c r="V317">
        <v>56.141460563745504</v>
      </c>
      <c r="W317">
        <v>0.51625919772133877</v>
      </c>
      <c r="X317">
        <v>99</v>
      </c>
      <c r="Y317">
        <v>4213</v>
      </c>
      <c r="Z317">
        <v>3893</v>
      </c>
      <c r="AA317">
        <v>320</v>
      </c>
      <c r="AB317">
        <v>999</v>
      </c>
    </row>
    <row r="318" spans="1:28" x14ac:dyDescent="0.3">
      <c r="A318">
        <v>5</v>
      </c>
      <c r="B318">
        <v>2022</v>
      </c>
      <c r="C318">
        <v>99</v>
      </c>
      <c r="D318">
        <v>40</v>
      </c>
      <c r="E318">
        <v>44839</v>
      </c>
      <c r="F318" s="4">
        <v>170</v>
      </c>
      <c r="G318">
        <v>99</v>
      </c>
      <c r="H318">
        <v>4077</v>
      </c>
      <c r="I318">
        <v>85.695374049546217</v>
      </c>
      <c r="J318">
        <v>12.759646302250809</v>
      </c>
      <c r="K318">
        <v>14.955019627085388</v>
      </c>
      <c r="L318">
        <v>60.588672718351248</v>
      </c>
      <c r="M318">
        <v>12.132904608788863</v>
      </c>
      <c r="N318">
        <v>48.14603429796356</v>
      </c>
      <c r="O318">
        <v>47.537121415170198</v>
      </c>
      <c r="P318">
        <v>128.02867095391213</v>
      </c>
      <c r="Q318">
        <v>130.09137191854236</v>
      </c>
      <c r="R318">
        <v>87.559089239808898</v>
      </c>
      <c r="S318">
        <v>86.940214932126324</v>
      </c>
      <c r="T318">
        <v>2.1953733248345735</v>
      </c>
      <c r="U318">
        <v>60.706401766004397</v>
      </c>
      <c r="V318">
        <v>55.293017188809749</v>
      </c>
      <c r="W318">
        <v>0.49987736080451323</v>
      </c>
      <c r="X318">
        <v>99</v>
      </c>
      <c r="Y318">
        <v>4077</v>
      </c>
      <c r="Z318">
        <v>3732</v>
      </c>
      <c r="AA318">
        <v>345</v>
      </c>
      <c r="AB318">
        <v>999</v>
      </c>
    </row>
    <row r="319" spans="1:28" x14ac:dyDescent="0.3">
      <c r="A319">
        <v>5</v>
      </c>
      <c r="B319">
        <v>2022</v>
      </c>
      <c r="C319">
        <v>99</v>
      </c>
      <c r="D319">
        <v>40</v>
      </c>
      <c r="E319">
        <v>44840</v>
      </c>
      <c r="F319" s="4">
        <v>170</v>
      </c>
      <c r="G319">
        <v>99</v>
      </c>
      <c r="H319">
        <v>4232</v>
      </c>
      <c r="I319">
        <v>85.839258034026543</v>
      </c>
      <c r="J319">
        <v>12.766348879154862</v>
      </c>
      <c r="K319">
        <v>14.988407372400784</v>
      </c>
      <c r="L319">
        <v>60.122989130434839</v>
      </c>
      <c r="M319">
        <v>11.999330069569703</v>
      </c>
      <c r="N319">
        <v>48.636433908786394</v>
      </c>
      <c r="O319">
        <v>47.415527469693053</v>
      </c>
      <c r="P319">
        <v>127.78794125225453</v>
      </c>
      <c r="Q319">
        <v>129.14351971141457</v>
      </c>
      <c r="R319">
        <v>86.811522048364253</v>
      </c>
      <c r="S319">
        <v>86.154696433433415</v>
      </c>
      <c r="T319">
        <v>2.2220584932459264</v>
      </c>
      <c r="U319">
        <v>60.568761814744811</v>
      </c>
      <c r="V319">
        <v>55.415578076174839</v>
      </c>
      <c r="W319">
        <v>0.46195652173913049</v>
      </c>
      <c r="X319">
        <v>99</v>
      </c>
      <c r="Y319">
        <v>4232</v>
      </c>
      <c r="Z319">
        <v>3881</v>
      </c>
      <c r="AA319">
        <v>351</v>
      </c>
      <c r="AB319">
        <v>999</v>
      </c>
    </row>
    <row r="320" spans="1:28" x14ac:dyDescent="0.3">
      <c r="A320">
        <v>5</v>
      </c>
      <c r="B320">
        <v>2022</v>
      </c>
      <c r="C320">
        <v>99</v>
      </c>
      <c r="D320">
        <v>40</v>
      </c>
      <c r="E320">
        <v>44841</v>
      </c>
      <c r="F320" s="4">
        <v>170</v>
      </c>
      <c r="G320">
        <v>99</v>
      </c>
      <c r="H320">
        <v>1754</v>
      </c>
      <c r="I320">
        <v>84.676539338654493</v>
      </c>
      <c r="J320">
        <v>12.67058823529411</v>
      </c>
      <c r="K320">
        <v>14.601824401368289</v>
      </c>
      <c r="L320">
        <v>59.092989161437607</v>
      </c>
      <c r="M320">
        <v>11.85258681785969</v>
      </c>
      <c r="N320">
        <v>48.54500354358612</v>
      </c>
      <c r="O320">
        <v>47.647058823529406</v>
      </c>
      <c r="P320">
        <v>126.28703047484052</v>
      </c>
      <c r="Q320">
        <v>125.15875265768956</v>
      </c>
      <c r="R320">
        <v>87.639476334340443</v>
      </c>
      <c r="S320">
        <v>84.259117647058986</v>
      </c>
      <c r="T320">
        <v>1.9312361660741804</v>
      </c>
      <c r="U320">
        <v>60.646522234891648</v>
      </c>
      <c r="V320">
        <v>48.597863910954707</v>
      </c>
      <c r="W320">
        <v>0.42246294184720634</v>
      </c>
      <c r="X320">
        <v>99</v>
      </c>
      <c r="Y320">
        <v>1754</v>
      </c>
      <c r="Z320">
        <v>1411</v>
      </c>
      <c r="AA320">
        <v>343</v>
      </c>
      <c r="AB320">
        <v>999</v>
      </c>
    </row>
    <row r="321" spans="1:28" x14ac:dyDescent="0.3">
      <c r="A321">
        <v>5</v>
      </c>
      <c r="B321">
        <v>2022</v>
      </c>
      <c r="C321">
        <v>99</v>
      </c>
      <c r="D321">
        <v>40</v>
      </c>
      <c r="E321">
        <v>44842</v>
      </c>
      <c r="F321" s="4"/>
      <c r="G321">
        <v>99</v>
      </c>
      <c r="X321">
        <v>99</v>
      </c>
      <c r="AB321">
        <v>999</v>
      </c>
    </row>
    <row r="322" spans="1:28" x14ac:dyDescent="0.3">
      <c r="A322">
        <v>5</v>
      </c>
      <c r="B322">
        <v>2022</v>
      </c>
      <c r="C322">
        <v>99</v>
      </c>
      <c r="D322">
        <v>41</v>
      </c>
      <c r="E322">
        <v>44844</v>
      </c>
      <c r="F322" s="4">
        <v>170</v>
      </c>
      <c r="G322">
        <v>99</v>
      </c>
      <c r="H322">
        <v>5369</v>
      </c>
      <c r="I322">
        <v>84.363045259824901</v>
      </c>
      <c r="J322">
        <v>12.559310344827564</v>
      </c>
      <c r="K322">
        <v>14.305572120760377</v>
      </c>
      <c r="L322">
        <v>59.893818486768573</v>
      </c>
      <c r="M322">
        <v>11.894298850574719</v>
      </c>
      <c r="N322">
        <v>48.606666666666683</v>
      </c>
      <c r="O322">
        <v>47.973078693051079</v>
      </c>
      <c r="P322">
        <v>133.76597701149421</v>
      </c>
      <c r="Q322">
        <v>136.58275862068962</v>
      </c>
      <c r="R322">
        <v>87.147938144329984</v>
      </c>
      <c r="S322">
        <v>85.530861244018993</v>
      </c>
      <c r="T322">
        <v>1.7462617759328101</v>
      </c>
      <c r="U322">
        <v>60.994598621717266</v>
      </c>
      <c r="V322">
        <v>49.189507158446411</v>
      </c>
      <c r="W322">
        <v>0.53604023095548514</v>
      </c>
      <c r="X322">
        <v>99</v>
      </c>
      <c r="Y322">
        <v>5369</v>
      </c>
      <c r="Z322">
        <v>4350</v>
      </c>
      <c r="AA322">
        <v>1019</v>
      </c>
      <c r="AB322">
        <v>999</v>
      </c>
    </row>
    <row r="323" spans="1:28" x14ac:dyDescent="0.3">
      <c r="A323">
        <v>5</v>
      </c>
      <c r="B323">
        <v>2022</v>
      </c>
      <c r="C323">
        <v>99</v>
      </c>
      <c r="D323">
        <v>41</v>
      </c>
      <c r="E323">
        <v>44845</v>
      </c>
      <c r="F323" s="4">
        <v>170</v>
      </c>
      <c r="G323">
        <v>99</v>
      </c>
      <c r="H323">
        <v>4267</v>
      </c>
      <c r="I323">
        <v>84.713442699789084</v>
      </c>
      <c r="J323">
        <v>12.766390770002545</v>
      </c>
      <c r="K323">
        <v>14.91366385372711</v>
      </c>
      <c r="L323">
        <v>59.704451476793317</v>
      </c>
      <c r="M323">
        <v>11.851567594682695</v>
      </c>
      <c r="N323">
        <v>49.258971141781664</v>
      </c>
      <c r="O323">
        <v>48.056475903614448</v>
      </c>
      <c r="P323">
        <v>131.25865529352737</v>
      </c>
      <c r="Q323">
        <v>131.39377978429897</v>
      </c>
      <c r="R323">
        <v>87.530214562082435</v>
      </c>
      <c r="S323">
        <v>85.828160919540352</v>
      </c>
      <c r="T323">
        <v>2.1472730837245706</v>
      </c>
      <c r="U323">
        <v>60.597140848371197</v>
      </c>
      <c r="V323">
        <v>56.402997419539993</v>
      </c>
      <c r="W323">
        <v>0.52378720412467772</v>
      </c>
      <c r="X323">
        <v>99</v>
      </c>
      <c r="Y323">
        <v>4267</v>
      </c>
      <c r="Z323">
        <v>3987</v>
      </c>
      <c r="AA323">
        <v>280</v>
      </c>
      <c r="AB323">
        <v>999</v>
      </c>
    </row>
    <row r="324" spans="1:28" x14ac:dyDescent="0.3">
      <c r="A324">
        <v>5</v>
      </c>
      <c r="B324">
        <v>2022</v>
      </c>
      <c r="C324">
        <v>99</v>
      </c>
      <c r="D324">
        <v>41</v>
      </c>
      <c r="E324">
        <v>44846</v>
      </c>
      <c r="F324" s="4">
        <v>170</v>
      </c>
      <c r="G324">
        <v>99</v>
      </c>
      <c r="H324">
        <v>4601</v>
      </c>
      <c r="I324">
        <v>84.896326885459615</v>
      </c>
      <c r="J324">
        <v>13.04668501376031</v>
      </c>
      <c r="K324">
        <v>14.863937350445948</v>
      </c>
      <c r="L324">
        <v>60.074274526865523</v>
      </c>
      <c r="M324">
        <v>11.864448336252153</v>
      </c>
      <c r="N324">
        <v>49.55955955955956</v>
      </c>
      <c r="O324">
        <v>49.040030022516881</v>
      </c>
      <c r="P324">
        <v>135.18113585188891</v>
      </c>
      <c r="Q324">
        <v>136.84113084813603</v>
      </c>
      <c r="R324">
        <v>87.580058842759243</v>
      </c>
      <c r="S324">
        <v>86.107064364207218</v>
      </c>
      <c r="T324">
        <v>1.8172523366856443</v>
      </c>
      <c r="U324">
        <v>60.553575309715278</v>
      </c>
      <c r="V324">
        <v>52.303325426607991</v>
      </c>
      <c r="W324">
        <v>0.64159965224951088</v>
      </c>
      <c r="X324">
        <v>99</v>
      </c>
      <c r="Y324">
        <v>4601</v>
      </c>
      <c r="Z324">
        <v>3997</v>
      </c>
      <c r="AA324">
        <v>604</v>
      </c>
      <c r="AB324">
        <v>999</v>
      </c>
    </row>
    <row r="325" spans="1:28" x14ac:dyDescent="0.3">
      <c r="A325">
        <v>5</v>
      </c>
      <c r="B325">
        <v>2022</v>
      </c>
      <c r="C325">
        <v>99</v>
      </c>
      <c r="D325">
        <v>41</v>
      </c>
      <c r="E325">
        <v>44847</v>
      </c>
      <c r="F325" s="4">
        <v>170</v>
      </c>
      <c r="G325">
        <v>99</v>
      </c>
      <c r="H325">
        <v>4125</v>
      </c>
      <c r="I325">
        <v>86.407796363636237</v>
      </c>
      <c r="J325">
        <v>12.8015015015015</v>
      </c>
      <c r="K325">
        <v>14.962096969696987</v>
      </c>
      <c r="L325">
        <v>60.386092650982512</v>
      </c>
      <c r="M325">
        <v>11.636236236236172</v>
      </c>
      <c r="N325">
        <v>48.055805805805797</v>
      </c>
      <c r="O325">
        <v>46.96819434009516</v>
      </c>
      <c r="P325">
        <v>125.50050050050048</v>
      </c>
      <c r="Q325">
        <v>125.5698198198198</v>
      </c>
      <c r="R325">
        <v>87.660142228242577</v>
      </c>
      <c r="S325">
        <v>86.201573151546881</v>
      </c>
      <c r="T325">
        <v>2.1605954681954862</v>
      </c>
      <c r="U325">
        <v>60.610424242424237</v>
      </c>
      <c r="V325">
        <v>58.550956052131113</v>
      </c>
      <c r="W325">
        <v>0.47199999999999992</v>
      </c>
      <c r="X325">
        <v>99</v>
      </c>
      <c r="Y325">
        <v>4125</v>
      </c>
      <c r="Z325">
        <v>3996</v>
      </c>
      <c r="AA325">
        <v>129</v>
      </c>
      <c r="AB325">
        <v>999</v>
      </c>
    </row>
    <row r="326" spans="1:28" x14ac:dyDescent="0.3">
      <c r="A326">
        <v>5</v>
      </c>
      <c r="B326">
        <v>2022</v>
      </c>
      <c r="C326">
        <v>99</v>
      </c>
      <c r="D326">
        <v>41</v>
      </c>
      <c r="E326">
        <v>44848</v>
      </c>
      <c r="F326" s="4">
        <v>170</v>
      </c>
      <c r="G326">
        <v>99</v>
      </c>
      <c r="H326">
        <v>3146</v>
      </c>
      <c r="I326">
        <v>88.131716465352852</v>
      </c>
      <c r="J326">
        <v>13.230887717875939</v>
      </c>
      <c r="K326">
        <v>14.97244274809159</v>
      </c>
      <c r="L326">
        <v>60.598549618320689</v>
      </c>
      <c r="M326">
        <v>11.549169031211989</v>
      </c>
      <c r="N326">
        <v>48.492095662748277</v>
      </c>
      <c r="O326">
        <v>47.616538305634386</v>
      </c>
      <c r="P326">
        <v>127.24929063640047</v>
      </c>
      <c r="Q326">
        <v>128.46250506688281</v>
      </c>
      <c r="R326">
        <v>88.118004338394854</v>
      </c>
      <c r="S326">
        <v>86.447337278106545</v>
      </c>
      <c r="T326">
        <v>1.7415550302156479</v>
      </c>
      <c r="U326">
        <v>60.360457724094097</v>
      </c>
      <c r="V326">
        <v>47.224748003089687</v>
      </c>
      <c r="W326">
        <v>0.55340114431023524</v>
      </c>
      <c r="X326">
        <v>99</v>
      </c>
      <c r="Y326">
        <v>3146</v>
      </c>
      <c r="Z326">
        <v>2467</v>
      </c>
      <c r="AA326">
        <v>679</v>
      </c>
      <c r="AB326">
        <v>999</v>
      </c>
    </row>
    <row r="327" spans="1:28" x14ac:dyDescent="0.3">
      <c r="A327">
        <v>5</v>
      </c>
      <c r="B327">
        <v>2022</v>
      </c>
      <c r="C327">
        <v>99</v>
      </c>
      <c r="D327">
        <v>41</v>
      </c>
      <c r="E327">
        <v>44849</v>
      </c>
      <c r="F327" s="4"/>
      <c r="G327">
        <v>99</v>
      </c>
      <c r="X327">
        <v>99</v>
      </c>
      <c r="AB327">
        <v>999</v>
      </c>
    </row>
    <row r="328" spans="1:28" x14ac:dyDescent="0.3">
      <c r="A328">
        <v>5</v>
      </c>
      <c r="B328">
        <v>2022</v>
      </c>
      <c r="C328">
        <v>99</v>
      </c>
      <c r="D328">
        <v>42</v>
      </c>
      <c r="E328">
        <v>44851</v>
      </c>
      <c r="F328" s="4">
        <v>170</v>
      </c>
      <c r="G328">
        <v>99</v>
      </c>
      <c r="H328">
        <v>4864</v>
      </c>
      <c r="I328">
        <v>85.287175164473695</v>
      </c>
      <c r="J328">
        <v>12.942669902912638</v>
      </c>
      <c r="K328">
        <v>14.716866132017277</v>
      </c>
      <c r="L328">
        <v>59.780783628136525</v>
      </c>
      <c r="M328">
        <v>11.746553398058213</v>
      </c>
      <c r="N328">
        <v>48.523913571255157</v>
      </c>
      <c r="O328">
        <v>47.863393291200786</v>
      </c>
      <c r="P328">
        <v>128.60533980582522</v>
      </c>
      <c r="Q328">
        <v>130.56480582524273</v>
      </c>
      <c r="R328">
        <v>87.429969418960141</v>
      </c>
      <c r="S328">
        <v>85.701137800252994</v>
      </c>
      <c r="T328">
        <v>1.77419622910463</v>
      </c>
      <c r="U328">
        <v>60.656044407894761</v>
      </c>
      <c r="V328">
        <v>51.110551183358574</v>
      </c>
      <c r="W328">
        <v>0.51418585526315796</v>
      </c>
      <c r="X328">
        <v>99</v>
      </c>
      <c r="Y328">
        <v>4864</v>
      </c>
      <c r="Z328">
        <v>4120</v>
      </c>
      <c r="AA328">
        <v>744</v>
      </c>
      <c r="AB328">
        <v>999</v>
      </c>
    </row>
    <row r="329" spans="1:28" x14ac:dyDescent="0.3">
      <c r="A329">
        <v>5</v>
      </c>
      <c r="B329">
        <v>2022</v>
      </c>
      <c r="C329">
        <v>99</v>
      </c>
      <c r="D329">
        <v>42</v>
      </c>
      <c r="E329">
        <v>44852</v>
      </c>
      <c r="F329" s="4">
        <v>170</v>
      </c>
      <c r="G329">
        <v>99</v>
      </c>
      <c r="H329">
        <v>4028</v>
      </c>
      <c r="I329">
        <v>85.177323733862849</v>
      </c>
      <c r="J329">
        <v>12.827543908558672</v>
      </c>
      <c r="K329">
        <v>14.875071996027796</v>
      </c>
      <c r="L329">
        <v>60.543825136611993</v>
      </c>
      <c r="M329">
        <v>11.792472818511278</v>
      </c>
      <c r="N329">
        <v>48.888176240936993</v>
      </c>
      <c r="O329">
        <v>48.087005019520355</v>
      </c>
      <c r="P329">
        <v>128.12744004461797</v>
      </c>
      <c r="Q329">
        <v>129.62865904655703</v>
      </c>
      <c r="R329">
        <v>86.861745972274306</v>
      </c>
      <c r="S329">
        <v>86.322303420052663</v>
      </c>
      <c r="T329">
        <v>2.0475280874691211</v>
      </c>
      <c r="U329">
        <v>60.640516385302888</v>
      </c>
      <c r="V329">
        <v>53.806865937021009</v>
      </c>
      <c r="W329">
        <v>0.53376365441906637</v>
      </c>
      <c r="X329">
        <v>99</v>
      </c>
      <c r="Y329">
        <v>4028</v>
      </c>
      <c r="Z329">
        <v>3587</v>
      </c>
      <c r="AA329">
        <v>441</v>
      </c>
      <c r="AB329">
        <v>999</v>
      </c>
    </row>
    <row r="330" spans="1:28" x14ac:dyDescent="0.3">
      <c r="A330">
        <v>5</v>
      </c>
      <c r="B330">
        <v>2022</v>
      </c>
      <c r="C330">
        <v>99</v>
      </c>
      <c r="D330">
        <v>42</v>
      </c>
      <c r="E330">
        <v>44853</v>
      </c>
      <c r="F330" s="4">
        <v>170</v>
      </c>
      <c r="G330">
        <v>99</v>
      </c>
      <c r="H330">
        <v>4271</v>
      </c>
      <c r="I330">
        <v>83.904401779442694</v>
      </c>
      <c r="J330">
        <v>12.379501816294763</v>
      </c>
      <c r="K330">
        <v>14.568349332708998</v>
      </c>
      <c r="L330">
        <v>59.132814329196954</v>
      </c>
      <c r="M330">
        <v>11.831707317073143</v>
      </c>
      <c r="N330">
        <v>49.12769270698157</v>
      </c>
      <c r="O330">
        <v>48.258374448195283</v>
      </c>
      <c r="P330">
        <v>129.88012454592629</v>
      </c>
      <c r="Q330">
        <v>127.49662688116241</v>
      </c>
      <c r="R330">
        <v>86.491087032506115</v>
      </c>
      <c r="S330">
        <v>84.688811376441777</v>
      </c>
      <c r="T330">
        <v>2.1888475164142349</v>
      </c>
      <c r="U330">
        <v>60.824631233903055</v>
      </c>
      <c r="V330">
        <v>54.738388688741608</v>
      </c>
      <c r="W330">
        <v>0.54015453055490514</v>
      </c>
      <c r="X330">
        <v>99</v>
      </c>
      <c r="Y330">
        <v>4271</v>
      </c>
      <c r="Z330">
        <v>3854</v>
      </c>
      <c r="AA330">
        <v>417</v>
      </c>
      <c r="AB330">
        <v>999</v>
      </c>
    </row>
    <row r="331" spans="1:28" x14ac:dyDescent="0.3">
      <c r="A331">
        <v>5</v>
      </c>
      <c r="B331">
        <v>2022</v>
      </c>
      <c r="C331">
        <v>99</v>
      </c>
      <c r="D331">
        <v>42</v>
      </c>
      <c r="E331">
        <v>44854</v>
      </c>
      <c r="F331" s="4">
        <v>170</v>
      </c>
      <c r="G331">
        <v>99</v>
      </c>
      <c r="H331">
        <v>4222</v>
      </c>
      <c r="I331">
        <v>86.125014211274262</v>
      </c>
      <c r="J331">
        <v>12.977916779983691</v>
      </c>
      <c r="K331">
        <v>15.216784360189548</v>
      </c>
      <c r="L331">
        <v>60.250391180654482</v>
      </c>
      <c r="M331">
        <v>11.533967908621175</v>
      </c>
      <c r="N331">
        <v>48.422355180853955</v>
      </c>
      <c r="O331">
        <v>47.582268153385918</v>
      </c>
      <c r="P331">
        <v>126.95837867247008</v>
      </c>
      <c r="Q331">
        <v>127.91215664944248</v>
      </c>
      <c r="R331">
        <v>87.214987080103498</v>
      </c>
      <c r="S331">
        <v>86.310495049504993</v>
      </c>
      <c r="T331">
        <v>2.2388675802058566</v>
      </c>
      <c r="U331">
        <v>60.351018474656563</v>
      </c>
      <c r="V331">
        <v>52.446337723566288</v>
      </c>
      <c r="W331">
        <v>0.51468498342017988</v>
      </c>
      <c r="X331">
        <v>99</v>
      </c>
      <c r="Y331">
        <v>4222</v>
      </c>
      <c r="Z331">
        <v>3677</v>
      </c>
      <c r="AA331">
        <v>545</v>
      </c>
      <c r="AB331">
        <v>999</v>
      </c>
    </row>
    <row r="332" spans="1:28" x14ac:dyDescent="0.3">
      <c r="A332">
        <v>5</v>
      </c>
      <c r="B332">
        <v>2022</v>
      </c>
      <c r="C332">
        <v>99</v>
      </c>
      <c r="D332">
        <v>42</v>
      </c>
      <c r="E332">
        <v>44855</v>
      </c>
      <c r="F332" s="4">
        <v>170</v>
      </c>
      <c r="G332">
        <v>99</v>
      </c>
      <c r="H332">
        <v>3007</v>
      </c>
      <c r="I332">
        <v>88.275271034253365</v>
      </c>
      <c r="J332">
        <v>13.286250939143484</v>
      </c>
      <c r="K332">
        <v>15.639184963406501</v>
      </c>
      <c r="L332">
        <v>61.195834996673362</v>
      </c>
      <c r="M332">
        <v>11.795717505634864</v>
      </c>
      <c r="N332">
        <v>49.625469571750557</v>
      </c>
      <c r="O332">
        <v>48.864012021036807</v>
      </c>
      <c r="P332">
        <v>138.00976709241172</v>
      </c>
      <c r="Q332">
        <v>137.62960180315551</v>
      </c>
      <c r="R332">
        <v>88.56539351851859</v>
      </c>
      <c r="S332">
        <v>87.512485041882627</v>
      </c>
      <c r="T332">
        <v>2.3529340242630266</v>
      </c>
      <c r="U332">
        <v>60.069837046890605</v>
      </c>
      <c r="V332">
        <v>53.142611447378989</v>
      </c>
      <c r="W332">
        <v>0.6148985700033256</v>
      </c>
      <c r="X332">
        <v>99</v>
      </c>
      <c r="Y332">
        <v>3007</v>
      </c>
      <c r="Z332">
        <v>2662</v>
      </c>
      <c r="AA332">
        <v>345</v>
      </c>
      <c r="AB332">
        <v>999</v>
      </c>
    </row>
    <row r="333" spans="1:28" x14ac:dyDescent="0.3">
      <c r="A333">
        <v>5</v>
      </c>
      <c r="B333">
        <v>2022</v>
      </c>
      <c r="C333">
        <v>99</v>
      </c>
      <c r="D333">
        <v>42</v>
      </c>
      <c r="E333">
        <v>44856</v>
      </c>
      <c r="F333" s="4"/>
      <c r="G333">
        <v>99</v>
      </c>
      <c r="X333">
        <v>99</v>
      </c>
      <c r="AB333">
        <v>999</v>
      </c>
    </row>
    <row r="334" spans="1:28" x14ac:dyDescent="0.3">
      <c r="A334">
        <v>5</v>
      </c>
      <c r="B334">
        <v>2022</v>
      </c>
      <c r="C334">
        <v>99</v>
      </c>
      <c r="D334">
        <v>43</v>
      </c>
      <c r="E334">
        <v>44858</v>
      </c>
      <c r="F334" s="4">
        <v>170</v>
      </c>
      <c r="G334">
        <v>99</v>
      </c>
      <c r="H334">
        <v>5382</v>
      </c>
      <c r="I334">
        <v>85.125804533630443</v>
      </c>
      <c r="J334">
        <v>12.735792046211955</v>
      </c>
      <c r="K334">
        <v>14.74950929368033</v>
      </c>
      <c r="L334">
        <v>60.169992563673638</v>
      </c>
      <c r="M334">
        <v>11.827727171739609</v>
      </c>
      <c r="N334">
        <v>48.848120969535238</v>
      </c>
      <c r="O334">
        <v>47.827777777777776</v>
      </c>
      <c r="P334">
        <v>132.3103754721173</v>
      </c>
      <c r="Q334">
        <v>134.32859364585647</v>
      </c>
      <c r="R334">
        <v>87.008901734104143</v>
      </c>
      <c r="S334">
        <v>86.181539888682693</v>
      </c>
      <c r="T334">
        <v>2.0137172474683749</v>
      </c>
      <c r="U334">
        <v>60.7292827945002</v>
      </c>
      <c r="V334">
        <v>50.549857836172656</v>
      </c>
      <c r="W334">
        <v>0.52991452991452992</v>
      </c>
      <c r="X334">
        <v>99</v>
      </c>
      <c r="Y334">
        <v>5382</v>
      </c>
      <c r="Z334">
        <v>4501</v>
      </c>
      <c r="AA334">
        <v>881</v>
      </c>
      <c r="AB334">
        <v>999</v>
      </c>
    </row>
    <row r="335" spans="1:28" x14ac:dyDescent="0.3">
      <c r="A335">
        <v>5</v>
      </c>
      <c r="B335">
        <v>2022</v>
      </c>
      <c r="C335">
        <v>99</v>
      </c>
      <c r="D335">
        <v>43</v>
      </c>
      <c r="E335">
        <v>44859</v>
      </c>
      <c r="F335" s="4">
        <v>170</v>
      </c>
      <c r="G335">
        <v>99</v>
      </c>
      <c r="H335">
        <v>5473</v>
      </c>
      <c r="I335">
        <v>86.387842134112944</v>
      </c>
      <c r="J335">
        <v>12.702227171492176</v>
      </c>
      <c r="K335">
        <v>15.093050630597716</v>
      </c>
      <c r="L335">
        <v>60.824163466812891</v>
      </c>
      <c r="M335">
        <v>11.869532293986602</v>
      </c>
      <c r="N335">
        <v>49.891091314031186</v>
      </c>
      <c r="O335">
        <v>49.05501113585747</v>
      </c>
      <c r="P335">
        <v>132.00178173719377</v>
      </c>
      <c r="Q335">
        <v>131.7104677060133</v>
      </c>
      <c r="R335">
        <v>88.440338321405292</v>
      </c>
      <c r="S335">
        <v>86.83483012592049</v>
      </c>
      <c r="T335">
        <v>2.3908234591055391</v>
      </c>
      <c r="U335">
        <v>60.571532980084051</v>
      </c>
      <c r="V335">
        <v>49.556547456628415</v>
      </c>
      <c r="W335">
        <v>0.58012059199707644</v>
      </c>
      <c r="X335">
        <v>99</v>
      </c>
      <c r="Y335">
        <v>5473</v>
      </c>
      <c r="Z335">
        <v>4490</v>
      </c>
      <c r="AA335">
        <v>983</v>
      </c>
      <c r="AB335">
        <v>999</v>
      </c>
    </row>
    <row r="336" spans="1:28" x14ac:dyDescent="0.3">
      <c r="A336">
        <v>5</v>
      </c>
      <c r="B336">
        <v>2022</v>
      </c>
      <c r="C336">
        <v>99</v>
      </c>
      <c r="D336">
        <v>43</v>
      </c>
      <c r="E336">
        <v>44860</v>
      </c>
      <c r="F336" s="4">
        <v>170</v>
      </c>
      <c r="G336">
        <v>99</v>
      </c>
      <c r="H336">
        <v>4915</v>
      </c>
      <c r="I336">
        <v>86.577945066124073</v>
      </c>
      <c r="J336">
        <v>12.988819226750277</v>
      </c>
      <c r="K336">
        <v>15.063177931596096</v>
      </c>
      <c r="L336">
        <v>60.619653908794866</v>
      </c>
      <c r="M336">
        <v>12.05386624869381</v>
      </c>
      <c r="N336">
        <v>48.386624869383489</v>
      </c>
      <c r="O336">
        <v>47.751828631138991</v>
      </c>
      <c r="P336">
        <v>129.06818181818181</v>
      </c>
      <c r="Q336">
        <v>130.2168234064786</v>
      </c>
      <c r="R336">
        <v>87.888082532906694</v>
      </c>
      <c r="S336">
        <v>86.829637883008346</v>
      </c>
      <c r="T336">
        <v>2.0743587048458156</v>
      </c>
      <c r="U336">
        <v>60.463479145473045</v>
      </c>
      <c r="V336">
        <v>46.938796796640489</v>
      </c>
      <c r="W336">
        <v>0.44069175991861642</v>
      </c>
      <c r="X336">
        <v>99</v>
      </c>
      <c r="Y336">
        <v>4915</v>
      </c>
      <c r="Z336">
        <v>3828</v>
      </c>
      <c r="AA336">
        <v>1087</v>
      </c>
      <c r="AB336">
        <v>999</v>
      </c>
    </row>
    <row r="337" spans="1:28" x14ac:dyDescent="0.3">
      <c r="A337">
        <v>5</v>
      </c>
      <c r="B337">
        <v>2022</v>
      </c>
      <c r="C337">
        <v>99</v>
      </c>
      <c r="D337">
        <v>43</v>
      </c>
      <c r="E337">
        <v>44861</v>
      </c>
      <c r="F337" s="4">
        <v>170</v>
      </c>
      <c r="G337">
        <v>99</v>
      </c>
      <c r="H337">
        <v>5079</v>
      </c>
      <c r="I337">
        <v>86.59672770230361</v>
      </c>
      <c r="J337">
        <v>12.96245175936434</v>
      </c>
      <c r="K337">
        <v>15.163188263095696</v>
      </c>
      <c r="L337">
        <v>60.712465537613134</v>
      </c>
      <c r="M337">
        <v>11.788649262202016</v>
      </c>
      <c r="N337">
        <v>49.706469920544841</v>
      </c>
      <c r="O337">
        <v>48.698751418842221</v>
      </c>
      <c r="P337">
        <v>129.71872871736659</v>
      </c>
      <c r="Q337">
        <v>127.75005675368902</v>
      </c>
      <c r="R337">
        <v>88.431079234972785</v>
      </c>
      <c r="S337">
        <v>86.66548247719615</v>
      </c>
      <c r="T337">
        <v>2.2007365037313495</v>
      </c>
      <c r="U337">
        <v>60.419177003347109</v>
      </c>
      <c r="V337">
        <v>52.296549348321797</v>
      </c>
      <c r="W337">
        <v>0.46209883835400689</v>
      </c>
      <c r="X337">
        <v>99</v>
      </c>
      <c r="Y337">
        <v>5079</v>
      </c>
      <c r="Z337">
        <v>4405</v>
      </c>
      <c r="AA337">
        <v>674</v>
      </c>
      <c r="AB337">
        <v>999</v>
      </c>
    </row>
    <row r="338" spans="1:28" x14ac:dyDescent="0.3">
      <c r="A338">
        <v>5</v>
      </c>
      <c r="B338">
        <v>2022</v>
      </c>
      <c r="C338">
        <v>99</v>
      </c>
      <c r="D338">
        <v>43</v>
      </c>
      <c r="E338">
        <v>44862</v>
      </c>
      <c r="F338" s="4">
        <v>170</v>
      </c>
      <c r="G338">
        <v>99</v>
      </c>
      <c r="H338">
        <v>2371</v>
      </c>
      <c r="I338">
        <v>87.698199072121596</v>
      </c>
      <c r="J338">
        <v>13.430170575692992</v>
      </c>
      <c r="K338">
        <v>15.441522564318849</v>
      </c>
      <c r="L338">
        <v>61.255208948923602</v>
      </c>
      <c r="M338">
        <v>11.729850746268651</v>
      </c>
      <c r="N338">
        <v>49.72068230277187</v>
      </c>
      <c r="O338">
        <v>48.41257995735608</v>
      </c>
      <c r="P338">
        <v>132.29957356076761</v>
      </c>
      <c r="Q338">
        <v>131.87739872068235</v>
      </c>
      <c r="R338">
        <v>88.781030253474995</v>
      </c>
      <c r="S338">
        <v>87.251657142857255</v>
      </c>
      <c r="T338">
        <v>2.0113519886258544</v>
      </c>
      <c r="U338">
        <v>60.180514550822437</v>
      </c>
      <c r="V338">
        <v>47.449976946505195</v>
      </c>
      <c r="W338">
        <v>0.36313791649093208</v>
      </c>
      <c r="X338">
        <v>99</v>
      </c>
      <c r="Y338">
        <v>2371</v>
      </c>
      <c r="Z338">
        <v>1876</v>
      </c>
      <c r="AA338">
        <v>495</v>
      </c>
      <c r="AB338">
        <v>999</v>
      </c>
    </row>
    <row r="339" spans="1:28" x14ac:dyDescent="0.3">
      <c r="A339">
        <v>5</v>
      </c>
      <c r="B339">
        <v>2022</v>
      </c>
      <c r="C339">
        <v>99</v>
      </c>
      <c r="D339">
        <v>43</v>
      </c>
      <c r="E339">
        <v>44863</v>
      </c>
      <c r="F339" s="4"/>
      <c r="G339">
        <v>99</v>
      </c>
      <c r="X339">
        <v>99</v>
      </c>
      <c r="AB339">
        <v>999</v>
      </c>
    </row>
    <row r="340" spans="1:28" x14ac:dyDescent="0.3">
      <c r="A340">
        <v>5</v>
      </c>
      <c r="B340">
        <v>2022</v>
      </c>
      <c r="C340">
        <v>99</v>
      </c>
      <c r="D340">
        <v>44</v>
      </c>
      <c r="E340">
        <v>44865</v>
      </c>
      <c r="F340" s="4">
        <v>170</v>
      </c>
      <c r="G340">
        <v>99</v>
      </c>
      <c r="H340">
        <v>4713</v>
      </c>
      <c r="I340">
        <v>86.264761298535859</v>
      </c>
      <c r="J340">
        <v>12.909178013111449</v>
      </c>
      <c r="K340">
        <v>14.749172501591339</v>
      </c>
      <c r="L340">
        <v>59.914001697432333</v>
      </c>
      <c r="M340">
        <v>11.976903681290985</v>
      </c>
      <c r="N340">
        <v>48.827029752899648</v>
      </c>
      <c r="O340">
        <v>47.971248423707429</v>
      </c>
      <c r="P340">
        <v>131.65279878971251</v>
      </c>
      <c r="Q340">
        <v>132.08371154815939</v>
      </c>
      <c r="R340">
        <v>87.353078982597012</v>
      </c>
      <c r="S340">
        <v>85.689064976228252</v>
      </c>
      <c r="T340">
        <v>1.8399944884798936</v>
      </c>
      <c r="U340">
        <v>60.629747506895811</v>
      </c>
      <c r="V340">
        <v>50.813678175232944</v>
      </c>
      <c r="W340">
        <v>0.53299384680670492</v>
      </c>
      <c r="X340">
        <v>99</v>
      </c>
      <c r="Y340">
        <v>4713</v>
      </c>
      <c r="Z340">
        <v>3966</v>
      </c>
      <c r="AA340">
        <v>747</v>
      </c>
      <c r="AB340">
        <v>999</v>
      </c>
    </row>
    <row r="341" spans="1:28" x14ac:dyDescent="0.3">
      <c r="A341">
        <v>5</v>
      </c>
      <c r="B341">
        <v>2022</v>
      </c>
      <c r="C341">
        <v>99</v>
      </c>
      <c r="D341">
        <v>44</v>
      </c>
      <c r="E341">
        <v>44866</v>
      </c>
      <c r="F341" s="4">
        <v>170</v>
      </c>
      <c r="G341">
        <v>99</v>
      </c>
      <c r="H341">
        <v>4781</v>
      </c>
      <c r="I341">
        <v>85.998048525413111</v>
      </c>
      <c r="J341">
        <v>12.848343558282224</v>
      </c>
      <c r="K341">
        <v>14.931811518324611</v>
      </c>
      <c r="L341">
        <v>60.110594888981836</v>
      </c>
      <c r="M341">
        <v>12.081865030674845</v>
      </c>
      <c r="N341">
        <v>48.793619631901841</v>
      </c>
      <c r="O341">
        <v>48.100122699386489</v>
      </c>
      <c r="P341">
        <v>126.9892024539877</v>
      </c>
      <c r="Q341">
        <v>128.09742331288339</v>
      </c>
      <c r="R341">
        <v>87.128636069812444</v>
      </c>
      <c r="S341">
        <v>86.139491916858944</v>
      </c>
      <c r="T341">
        <v>2.0834679600423911</v>
      </c>
      <c r="U341">
        <v>60.558669734365203</v>
      </c>
      <c r="V341">
        <v>51.40354780531284</v>
      </c>
      <c r="W341">
        <v>0.4534616189081781</v>
      </c>
      <c r="X341">
        <v>99</v>
      </c>
      <c r="Y341">
        <v>4781</v>
      </c>
      <c r="Z341">
        <v>4075</v>
      </c>
      <c r="AA341">
        <v>706</v>
      </c>
      <c r="AB341">
        <v>999</v>
      </c>
    </row>
    <row r="342" spans="1:28" x14ac:dyDescent="0.3">
      <c r="A342">
        <v>5</v>
      </c>
      <c r="B342">
        <v>2022</v>
      </c>
      <c r="C342">
        <v>99</v>
      </c>
      <c r="D342">
        <v>44</v>
      </c>
      <c r="E342">
        <v>44867</v>
      </c>
      <c r="F342" s="4">
        <v>170</v>
      </c>
      <c r="G342">
        <v>99</v>
      </c>
      <c r="H342">
        <v>4583</v>
      </c>
      <c r="I342">
        <v>85.254444686886274</v>
      </c>
      <c r="J342">
        <v>12.724185068349122</v>
      </c>
      <c r="K342">
        <v>14.896309237824804</v>
      </c>
      <c r="L342">
        <v>59.861412972264723</v>
      </c>
      <c r="M342">
        <v>11.808149316508937</v>
      </c>
      <c r="N342">
        <v>49.065194532071501</v>
      </c>
      <c r="O342">
        <v>48.14593741782803</v>
      </c>
      <c r="P342">
        <v>129.84411146161935</v>
      </c>
      <c r="Q342">
        <v>129.23764458464777</v>
      </c>
      <c r="R342">
        <v>87.302186343760482</v>
      </c>
      <c r="S342">
        <v>85.728209321340927</v>
      </c>
      <c r="T342">
        <v>2.1721241694756763</v>
      </c>
      <c r="U342">
        <v>60.602225616408447</v>
      </c>
      <c r="V342">
        <v>50.095058630365905</v>
      </c>
      <c r="W342">
        <v>0.46803403883918815</v>
      </c>
      <c r="X342">
        <v>99</v>
      </c>
      <c r="Y342">
        <v>4583</v>
      </c>
      <c r="Z342">
        <v>3804</v>
      </c>
      <c r="AA342">
        <v>779</v>
      </c>
      <c r="AB342">
        <v>999</v>
      </c>
    </row>
    <row r="343" spans="1:28" x14ac:dyDescent="0.3">
      <c r="A343">
        <v>5</v>
      </c>
      <c r="B343">
        <v>2022</v>
      </c>
      <c r="C343">
        <v>99</v>
      </c>
      <c r="D343">
        <v>44</v>
      </c>
      <c r="E343">
        <v>44868</v>
      </c>
      <c r="F343" s="4">
        <v>170</v>
      </c>
      <c r="G343">
        <v>99</v>
      </c>
      <c r="H343">
        <v>4289</v>
      </c>
      <c r="I343">
        <v>86.54396129633929</v>
      </c>
      <c r="J343">
        <v>12.917121848739509</v>
      </c>
      <c r="K343">
        <v>15.070347481343308</v>
      </c>
      <c r="L343">
        <v>59.875964543970255</v>
      </c>
      <c r="M343">
        <v>11.796113445378127</v>
      </c>
      <c r="N343">
        <v>48.604150249540318</v>
      </c>
      <c r="O343">
        <v>47.809561334384014</v>
      </c>
      <c r="P343">
        <v>130.4002100840336</v>
      </c>
      <c r="Q343">
        <v>132.83534663865549</v>
      </c>
      <c r="R343">
        <v>87.050275862068816</v>
      </c>
      <c r="S343">
        <v>85.986065573770631</v>
      </c>
      <c r="T343">
        <v>2.1532256326037977</v>
      </c>
      <c r="U343">
        <v>60.455350897645133</v>
      </c>
      <c r="V343">
        <v>53.48184098561012</v>
      </c>
      <c r="W343">
        <v>0.52739566332478438</v>
      </c>
      <c r="X343">
        <v>99</v>
      </c>
      <c r="Y343">
        <v>4289</v>
      </c>
      <c r="Z343">
        <v>3808</v>
      </c>
      <c r="AA343">
        <v>481</v>
      </c>
      <c r="AB343">
        <v>999</v>
      </c>
    </row>
    <row r="344" spans="1:28" x14ac:dyDescent="0.3">
      <c r="A344">
        <v>5</v>
      </c>
      <c r="B344">
        <v>2022</v>
      </c>
      <c r="C344">
        <v>99</v>
      </c>
      <c r="D344">
        <v>44</v>
      </c>
      <c r="E344">
        <v>44869</v>
      </c>
      <c r="F344" s="4">
        <v>170</v>
      </c>
      <c r="G344">
        <v>99</v>
      </c>
      <c r="H344">
        <v>3974</v>
      </c>
      <c r="I344">
        <v>86.989869149471645</v>
      </c>
      <c r="J344">
        <v>12.736430594900815</v>
      </c>
      <c r="K344">
        <v>14.861876101737581</v>
      </c>
      <c r="L344">
        <v>61.269748174263619</v>
      </c>
      <c r="M344">
        <v>11.755127478753543</v>
      </c>
      <c r="N344">
        <v>48.675354107648737</v>
      </c>
      <c r="O344">
        <v>47.656090651558081</v>
      </c>
      <c r="P344">
        <v>137.73371104815863</v>
      </c>
      <c r="Q344">
        <v>136.92067988668555</v>
      </c>
      <c r="R344">
        <v>88.806428284451485</v>
      </c>
      <c r="S344">
        <v>86.912857142856822</v>
      </c>
      <c r="T344">
        <v>2.1254455068367677</v>
      </c>
      <c r="U344">
        <v>60.696527428283837</v>
      </c>
      <c r="V344">
        <v>53.818049047397452</v>
      </c>
      <c r="W344">
        <v>0.63135379969803707</v>
      </c>
      <c r="X344">
        <v>99</v>
      </c>
      <c r="Y344">
        <v>3974</v>
      </c>
      <c r="Z344">
        <v>3530</v>
      </c>
      <c r="AA344">
        <v>444</v>
      </c>
      <c r="AB344">
        <v>999</v>
      </c>
    </row>
    <row r="345" spans="1:28" x14ac:dyDescent="0.3">
      <c r="A345">
        <v>5</v>
      </c>
      <c r="B345">
        <v>2022</v>
      </c>
      <c r="C345">
        <v>99</v>
      </c>
      <c r="D345">
        <v>44</v>
      </c>
      <c r="E345">
        <v>44870</v>
      </c>
      <c r="F345" s="4"/>
      <c r="G345">
        <v>99</v>
      </c>
      <c r="X345">
        <v>99</v>
      </c>
      <c r="AB345">
        <v>999</v>
      </c>
    </row>
    <row r="346" spans="1:28" x14ac:dyDescent="0.3">
      <c r="A346">
        <v>5</v>
      </c>
      <c r="B346">
        <v>2022</v>
      </c>
      <c r="C346">
        <v>99</v>
      </c>
      <c r="D346">
        <v>45</v>
      </c>
      <c r="E346">
        <v>44872</v>
      </c>
      <c r="F346" s="4">
        <v>170</v>
      </c>
      <c r="G346">
        <v>99</v>
      </c>
      <c r="H346">
        <v>5659</v>
      </c>
      <c r="I346">
        <v>85.629763209047383</v>
      </c>
      <c r="J346">
        <v>12.581814207650241</v>
      </c>
      <c r="K346">
        <v>14.643183023872639</v>
      </c>
      <c r="L346">
        <v>60.125374955783677</v>
      </c>
      <c r="M346">
        <v>11.855693989071032</v>
      </c>
      <c r="N346">
        <v>49.492021857923504</v>
      </c>
      <c r="O346">
        <v>48.675191256830608</v>
      </c>
      <c r="P346">
        <v>137.85792349726779</v>
      </c>
      <c r="Q346">
        <v>139.12327868852461</v>
      </c>
      <c r="R346">
        <v>87.072551189817489</v>
      </c>
      <c r="S346">
        <v>86.132197227902779</v>
      </c>
      <c r="T346">
        <v>2.0613688162223984</v>
      </c>
      <c r="U346">
        <v>60.842728397243349</v>
      </c>
      <c r="V346">
        <v>48.952061166128622</v>
      </c>
      <c r="W346">
        <v>0.49973493550097192</v>
      </c>
      <c r="X346">
        <v>99</v>
      </c>
      <c r="Y346">
        <v>5659</v>
      </c>
      <c r="Z346">
        <v>4575</v>
      </c>
      <c r="AA346">
        <v>1084</v>
      </c>
      <c r="AB346">
        <v>999</v>
      </c>
    </row>
    <row r="347" spans="1:28" x14ac:dyDescent="0.3">
      <c r="A347">
        <v>5</v>
      </c>
      <c r="B347">
        <v>2022</v>
      </c>
      <c r="C347">
        <v>99</v>
      </c>
      <c r="D347">
        <v>45</v>
      </c>
      <c r="E347">
        <v>44873</v>
      </c>
      <c r="F347" s="4">
        <v>170</v>
      </c>
      <c r="G347">
        <v>99</v>
      </c>
      <c r="H347">
        <v>4958</v>
      </c>
      <c r="I347">
        <v>84.618049616780709</v>
      </c>
      <c r="J347">
        <v>12.664038694074989</v>
      </c>
      <c r="K347">
        <v>14.76528865563183</v>
      </c>
      <c r="L347">
        <v>59.826372628179122</v>
      </c>
      <c r="M347">
        <v>11.530834340991545</v>
      </c>
      <c r="N347">
        <v>49.112938331318006</v>
      </c>
      <c r="O347">
        <v>47.985006045949206</v>
      </c>
      <c r="P347">
        <v>132.12672309552599</v>
      </c>
      <c r="Q347">
        <v>130.54486094316803</v>
      </c>
      <c r="R347">
        <v>87.562951334379761</v>
      </c>
      <c r="S347">
        <v>85.374058368670362</v>
      </c>
      <c r="T347">
        <v>2.1012499615568387</v>
      </c>
      <c r="U347">
        <v>60.649858814037906</v>
      </c>
      <c r="V347">
        <v>50.440594977744489</v>
      </c>
      <c r="W347">
        <v>0.45078660750302513</v>
      </c>
      <c r="X347">
        <v>99</v>
      </c>
      <c r="Y347">
        <v>4958</v>
      </c>
      <c r="Z347">
        <v>4135</v>
      </c>
      <c r="AA347">
        <v>823</v>
      </c>
      <c r="AB347">
        <v>999</v>
      </c>
    </row>
    <row r="348" spans="1:28" x14ac:dyDescent="0.3">
      <c r="A348">
        <v>5</v>
      </c>
      <c r="B348">
        <v>2022</v>
      </c>
      <c r="C348">
        <v>99</v>
      </c>
      <c r="D348">
        <v>45</v>
      </c>
      <c r="E348">
        <v>44874</v>
      </c>
      <c r="F348" s="4">
        <v>170</v>
      </c>
      <c r="G348">
        <v>99</v>
      </c>
      <c r="H348">
        <v>4562</v>
      </c>
      <c r="I348">
        <v>85.788068829460627</v>
      </c>
      <c r="J348">
        <v>12.651448130595078</v>
      </c>
      <c r="K348">
        <v>14.778616531462404</v>
      </c>
      <c r="L348">
        <v>59.985262003946445</v>
      </c>
      <c r="M348">
        <v>11.934807793575576</v>
      </c>
      <c r="N348">
        <v>49.583728278041079</v>
      </c>
      <c r="O348">
        <v>48.874670879410225</v>
      </c>
      <c r="P348">
        <v>132.10321221695628</v>
      </c>
      <c r="Q348">
        <v>135.69431279620852</v>
      </c>
      <c r="R348">
        <v>86.162900505901987</v>
      </c>
      <c r="S348">
        <v>85.360432252701699</v>
      </c>
      <c r="T348">
        <v>2.1271684008673337</v>
      </c>
      <c r="U348">
        <v>60.654537483559849</v>
      </c>
      <c r="V348">
        <v>50.374049239831557</v>
      </c>
      <c r="W348">
        <v>0.54756685664182381</v>
      </c>
      <c r="X348">
        <v>99</v>
      </c>
      <c r="Y348">
        <v>4562</v>
      </c>
      <c r="Z348">
        <v>3798</v>
      </c>
      <c r="AA348">
        <v>764</v>
      </c>
      <c r="AB348">
        <v>999</v>
      </c>
    </row>
    <row r="349" spans="1:28" x14ac:dyDescent="0.3">
      <c r="A349">
        <v>5</v>
      </c>
      <c r="B349">
        <v>2022</v>
      </c>
      <c r="C349">
        <v>99</v>
      </c>
      <c r="D349">
        <v>45</v>
      </c>
      <c r="E349">
        <v>44875</v>
      </c>
      <c r="F349" s="4">
        <v>170</v>
      </c>
      <c r="G349">
        <v>99</v>
      </c>
      <c r="H349">
        <v>5273</v>
      </c>
      <c r="I349">
        <v>85.865266451735238</v>
      </c>
      <c r="J349">
        <v>12.671713325867868</v>
      </c>
      <c r="K349">
        <v>14.664166982922204</v>
      </c>
      <c r="L349">
        <v>60.034899430739777</v>
      </c>
      <c r="M349">
        <v>11.945218365061583</v>
      </c>
      <c r="N349">
        <v>49.29950716845876</v>
      </c>
      <c r="O349">
        <v>48.627771556550954</v>
      </c>
      <c r="P349">
        <v>138.25425627240148</v>
      </c>
      <c r="Q349">
        <v>140.78096304591261</v>
      </c>
      <c r="R349">
        <v>87.544600938967264</v>
      </c>
      <c r="S349">
        <v>85.875555555555593</v>
      </c>
      <c r="T349">
        <v>1.9924536570543432</v>
      </c>
      <c r="U349">
        <v>60.794424426322799</v>
      </c>
      <c r="V349">
        <v>51.241190553909682</v>
      </c>
      <c r="W349">
        <v>0.61976104684240452</v>
      </c>
      <c r="X349">
        <v>99</v>
      </c>
      <c r="Y349">
        <v>5273</v>
      </c>
      <c r="Z349">
        <v>4465</v>
      </c>
      <c r="AA349">
        <v>808</v>
      </c>
      <c r="AB349">
        <v>999</v>
      </c>
    </row>
    <row r="350" spans="1:28" x14ac:dyDescent="0.3">
      <c r="A350">
        <v>5</v>
      </c>
      <c r="B350">
        <v>2022</v>
      </c>
      <c r="C350">
        <v>99</v>
      </c>
      <c r="D350">
        <v>45</v>
      </c>
      <c r="E350">
        <v>44876</v>
      </c>
      <c r="F350" s="4">
        <v>170</v>
      </c>
      <c r="G350">
        <v>99</v>
      </c>
      <c r="H350">
        <v>3956</v>
      </c>
      <c r="I350">
        <v>84.346049039433893</v>
      </c>
      <c r="J350">
        <v>12.160846560846563</v>
      </c>
      <c r="K350">
        <v>14.34276794742166</v>
      </c>
      <c r="L350">
        <v>60.128190091001009</v>
      </c>
      <c r="M350">
        <v>11.811751601225289</v>
      </c>
      <c r="N350">
        <v>49.603174603174608</v>
      </c>
      <c r="O350">
        <v>49.006126427179048</v>
      </c>
      <c r="P350">
        <v>130.99582289055979</v>
      </c>
      <c r="Q350">
        <v>133.09802283486496</v>
      </c>
      <c r="R350">
        <v>86.445519848771099</v>
      </c>
      <c r="S350">
        <v>85.060152582159503</v>
      </c>
      <c r="T350">
        <v>2.1819213865750964</v>
      </c>
      <c r="U350">
        <v>61.080889787664304</v>
      </c>
      <c r="V350">
        <v>55.383870452422514</v>
      </c>
      <c r="W350">
        <v>0.62537917087967643</v>
      </c>
      <c r="X350">
        <v>99</v>
      </c>
      <c r="Y350">
        <v>3956</v>
      </c>
      <c r="Z350">
        <v>3591</v>
      </c>
      <c r="AA350">
        <v>365</v>
      </c>
      <c r="AB350">
        <v>999</v>
      </c>
    </row>
    <row r="351" spans="1:28" x14ac:dyDescent="0.3">
      <c r="A351">
        <v>5</v>
      </c>
      <c r="B351">
        <v>2022</v>
      </c>
      <c r="C351">
        <v>99</v>
      </c>
      <c r="D351">
        <v>45</v>
      </c>
      <c r="E351">
        <v>44877</v>
      </c>
      <c r="F351" s="4"/>
      <c r="G351">
        <v>99</v>
      </c>
      <c r="X351">
        <v>99</v>
      </c>
      <c r="AB351">
        <v>999</v>
      </c>
    </row>
    <row r="352" spans="1:28" x14ac:dyDescent="0.3">
      <c r="A352">
        <v>5</v>
      </c>
      <c r="B352">
        <v>2022</v>
      </c>
      <c r="C352">
        <v>99</v>
      </c>
      <c r="D352">
        <v>46</v>
      </c>
      <c r="E352">
        <v>44879</v>
      </c>
      <c r="F352" s="4">
        <v>170</v>
      </c>
      <c r="G352">
        <v>99</v>
      </c>
      <c r="H352">
        <v>5328</v>
      </c>
      <c r="I352">
        <v>83.973971471471614</v>
      </c>
      <c r="J352">
        <v>12.854060218978102</v>
      </c>
      <c r="K352">
        <v>14.771400412990427</v>
      </c>
      <c r="L352">
        <v>59.443368381524415</v>
      </c>
      <c r="M352">
        <v>12.148083941605828</v>
      </c>
      <c r="N352">
        <v>49.501711156741933</v>
      </c>
      <c r="O352">
        <v>49.061131386861319</v>
      </c>
      <c r="P352">
        <v>136.03216240875915</v>
      </c>
      <c r="Q352">
        <v>139.59990875912405</v>
      </c>
      <c r="R352">
        <v>86.599647369967613</v>
      </c>
      <c r="S352">
        <v>85.615436241610624</v>
      </c>
      <c r="T352">
        <v>1.9173401940123251</v>
      </c>
      <c r="U352">
        <v>60.626313813813823</v>
      </c>
      <c r="V352">
        <v>49.631578276292885</v>
      </c>
      <c r="W352">
        <v>0.52721471471471493</v>
      </c>
      <c r="X352">
        <v>99</v>
      </c>
      <c r="Y352">
        <v>5328</v>
      </c>
      <c r="Z352">
        <v>4384</v>
      </c>
      <c r="AA352">
        <v>944</v>
      </c>
      <c r="AB352">
        <v>999</v>
      </c>
    </row>
    <row r="353" spans="1:28" x14ac:dyDescent="0.3">
      <c r="A353">
        <v>5</v>
      </c>
      <c r="B353">
        <v>2022</v>
      </c>
      <c r="C353">
        <v>99</v>
      </c>
      <c r="D353">
        <v>46</v>
      </c>
      <c r="E353">
        <v>44880</v>
      </c>
      <c r="F353" s="4">
        <v>170</v>
      </c>
      <c r="G353">
        <v>99</v>
      </c>
      <c r="H353">
        <v>4988</v>
      </c>
      <c r="I353">
        <v>86.151918604651215</v>
      </c>
      <c r="J353">
        <v>12.819137849360509</v>
      </c>
      <c r="K353">
        <v>14.898510126328485</v>
      </c>
      <c r="L353">
        <v>60.270623871614951</v>
      </c>
      <c r="M353">
        <v>11.747418285172898</v>
      </c>
      <c r="N353">
        <v>49.658692562766447</v>
      </c>
      <c r="O353">
        <v>48.822080075811407</v>
      </c>
      <c r="P353">
        <v>137.32259592610137</v>
      </c>
      <c r="Q353">
        <v>137.98223590715301</v>
      </c>
      <c r="R353">
        <v>87.617218543046249</v>
      </c>
      <c r="S353">
        <v>86.058125154588311</v>
      </c>
      <c r="T353">
        <v>2.0793722769679786</v>
      </c>
      <c r="U353">
        <v>60.554129911788287</v>
      </c>
      <c r="V353">
        <v>51.141510637069047</v>
      </c>
      <c r="W353">
        <v>0.53468323977546084</v>
      </c>
      <c r="X353">
        <v>99</v>
      </c>
      <c r="Y353">
        <v>4988</v>
      </c>
      <c r="Z353">
        <v>4222</v>
      </c>
      <c r="AA353">
        <v>766</v>
      </c>
      <c r="AB353">
        <v>999</v>
      </c>
    </row>
    <row r="354" spans="1:28" x14ac:dyDescent="0.3">
      <c r="A354">
        <v>5</v>
      </c>
      <c r="B354">
        <v>2022</v>
      </c>
      <c r="C354">
        <v>99</v>
      </c>
      <c r="D354">
        <v>46</v>
      </c>
      <c r="E354">
        <v>44881</v>
      </c>
      <c r="F354" s="4">
        <v>170</v>
      </c>
      <c r="G354">
        <v>99</v>
      </c>
      <c r="H354">
        <v>4579</v>
      </c>
      <c r="I354">
        <v>86.212352041930558</v>
      </c>
      <c r="J354">
        <v>13.0605851979346</v>
      </c>
      <c r="K354">
        <v>15.231192660550523</v>
      </c>
      <c r="L354">
        <v>60.823223339160897</v>
      </c>
      <c r="M354">
        <v>11.90848291123679</v>
      </c>
      <c r="N354">
        <v>49.817064175067614</v>
      </c>
      <c r="O354">
        <v>49.081180811808117</v>
      </c>
      <c r="P354">
        <v>136.63437423162031</v>
      </c>
      <c r="Q354">
        <v>138.43717728055077</v>
      </c>
      <c r="R354">
        <v>88.532523230879178</v>
      </c>
      <c r="S354">
        <v>86.905423907319559</v>
      </c>
      <c r="T354">
        <v>2.1706074626159193</v>
      </c>
      <c r="U354">
        <v>60.404673509499887</v>
      </c>
      <c r="V354">
        <v>53.483901359678576</v>
      </c>
      <c r="W354">
        <v>0.54247652325835316</v>
      </c>
      <c r="X354">
        <v>99</v>
      </c>
      <c r="Y354">
        <v>4579</v>
      </c>
      <c r="Z354">
        <v>4067</v>
      </c>
      <c r="AA354">
        <v>512</v>
      </c>
      <c r="AB354">
        <v>999</v>
      </c>
    </row>
    <row r="355" spans="1:28" x14ac:dyDescent="0.3">
      <c r="A355">
        <v>5</v>
      </c>
      <c r="B355">
        <v>2022</v>
      </c>
      <c r="C355">
        <v>99</v>
      </c>
      <c r="D355">
        <v>46</v>
      </c>
      <c r="E355">
        <v>44882</v>
      </c>
      <c r="F355" s="4">
        <v>170</v>
      </c>
      <c r="G355">
        <v>99</v>
      </c>
      <c r="H355">
        <v>4309</v>
      </c>
      <c r="I355">
        <v>86.347259224878258</v>
      </c>
      <c r="J355">
        <v>12.432962757087267</v>
      </c>
      <c r="K355">
        <v>14.621991181248596</v>
      </c>
      <c r="L355">
        <v>60.631685628047485</v>
      </c>
      <c r="M355">
        <v>11.808504724847108</v>
      </c>
      <c r="N355">
        <v>48.978321289605347</v>
      </c>
      <c r="O355">
        <v>48.005280711506394</v>
      </c>
      <c r="P355">
        <v>134.22345747637576</v>
      </c>
      <c r="Q355">
        <v>134.09922178988325</v>
      </c>
      <c r="R355">
        <v>88.119466248037412</v>
      </c>
      <c r="S355">
        <v>85.787634252539803</v>
      </c>
      <c r="T355">
        <v>2.189028424161322</v>
      </c>
      <c r="U355">
        <v>60.836853098166642</v>
      </c>
      <c r="V355">
        <v>50.695271606572177</v>
      </c>
      <c r="W355">
        <v>0.48758412624738923</v>
      </c>
      <c r="X355">
        <v>99</v>
      </c>
      <c r="Y355">
        <v>4309</v>
      </c>
      <c r="Z355">
        <v>3598</v>
      </c>
      <c r="AA355">
        <v>711</v>
      </c>
      <c r="AB355">
        <v>999</v>
      </c>
    </row>
    <row r="356" spans="1:28" x14ac:dyDescent="0.3">
      <c r="A356">
        <v>5</v>
      </c>
      <c r="B356">
        <v>2022</v>
      </c>
      <c r="C356">
        <v>99</v>
      </c>
      <c r="D356">
        <v>46</v>
      </c>
      <c r="E356">
        <v>44883</v>
      </c>
      <c r="F356" s="4">
        <v>170</v>
      </c>
      <c r="G356">
        <v>99</v>
      </c>
      <c r="H356">
        <v>4074</v>
      </c>
      <c r="I356">
        <v>85.917265586647147</v>
      </c>
      <c r="J356">
        <v>12.736137471146462</v>
      </c>
      <c r="K356">
        <v>15.0085910652921</v>
      </c>
      <c r="L356">
        <v>60.485002454590067</v>
      </c>
      <c r="M356">
        <v>12.006565786099001</v>
      </c>
      <c r="N356">
        <v>49.272190867111341</v>
      </c>
      <c r="O356">
        <v>48.576045139779438</v>
      </c>
      <c r="P356">
        <v>136.27981533726597</v>
      </c>
      <c r="Q356">
        <v>137.70479610156451</v>
      </c>
      <c r="R356">
        <v>87.746303788157505</v>
      </c>
      <c r="S356">
        <v>86.563521667580574</v>
      </c>
      <c r="T356">
        <v>2.2724535941456376</v>
      </c>
      <c r="U356">
        <v>60.665684830633282</v>
      </c>
      <c r="V356">
        <v>57.837839325432427</v>
      </c>
      <c r="W356">
        <v>0.61880216003927346</v>
      </c>
      <c r="X356">
        <v>99</v>
      </c>
      <c r="Y356">
        <v>4074</v>
      </c>
      <c r="Z356">
        <v>3899</v>
      </c>
      <c r="AA356">
        <v>175</v>
      </c>
      <c r="AB356">
        <v>999</v>
      </c>
    </row>
    <row r="357" spans="1:28" x14ac:dyDescent="0.3">
      <c r="A357">
        <v>5</v>
      </c>
      <c r="B357">
        <v>2022</v>
      </c>
      <c r="C357">
        <v>99</v>
      </c>
      <c r="D357">
        <v>46</v>
      </c>
      <c r="E357">
        <v>44884</v>
      </c>
      <c r="F357" s="4"/>
      <c r="G357">
        <v>99</v>
      </c>
      <c r="X357">
        <v>99</v>
      </c>
      <c r="AB357">
        <v>999</v>
      </c>
    </row>
    <row r="358" spans="1:28" x14ac:dyDescent="0.3">
      <c r="A358">
        <v>5</v>
      </c>
      <c r="B358">
        <v>2022</v>
      </c>
      <c r="C358">
        <v>99</v>
      </c>
      <c r="D358">
        <v>47</v>
      </c>
      <c r="E358">
        <v>44886</v>
      </c>
      <c r="F358" s="4">
        <v>170</v>
      </c>
      <c r="G358">
        <v>99</v>
      </c>
      <c r="H358">
        <v>5864</v>
      </c>
      <c r="I358">
        <v>86.3986101637107</v>
      </c>
      <c r="J358">
        <v>12.801404776239204</v>
      </c>
      <c r="K358">
        <v>15.085546261522699</v>
      </c>
      <c r="L358">
        <v>60.554027659211314</v>
      </c>
      <c r="M358">
        <v>11.876299418021262</v>
      </c>
      <c r="N358">
        <v>48.5753562111178</v>
      </c>
      <c r="O358">
        <v>47.879791290387317</v>
      </c>
      <c r="P358">
        <v>143.46718844069841</v>
      </c>
      <c r="Q358">
        <v>146.40858920329123</v>
      </c>
      <c r="R358">
        <v>87.360958344677471</v>
      </c>
      <c r="S358">
        <v>85.864583333333428</v>
      </c>
      <c r="T358">
        <v>2.2841414852834943</v>
      </c>
      <c r="U358">
        <v>60.506139154160998</v>
      </c>
      <c r="V358">
        <v>51.322676889071083</v>
      </c>
      <c r="W358">
        <v>0.4263301500682129</v>
      </c>
      <c r="X358">
        <v>99</v>
      </c>
      <c r="Y358">
        <v>5864</v>
      </c>
      <c r="Z358">
        <v>4983</v>
      </c>
      <c r="AA358">
        <v>881</v>
      </c>
      <c r="AB358">
        <v>999</v>
      </c>
    </row>
    <row r="359" spans="1:28" x14ac:dyDescent="0.3">
      <c r="A359">
        <v>5</v>
      </c>
      <c r="B359">
        <v>2022</v>
      </c>
      <c r="C359">
        <v>99</v>
      </c>
      <c r="D359">
        <v>47</v>
      </c>
      <c r="E359">
        <v>44887</v>
      </c>
      <c r="F359" s="4">
        <v>170</v>
      </c>
      <c r="G359">
        <v>99</v>
      </c>
      <c r="H359">
        <v>4791</v>
      </c>
      <c r="I359">
        <v>84.275211855562361</v>
      </c>
      <c r="J359">
        <v>12.399140763204436</v>
      </c>
      <c r="K359">
        <v>14.640294301815841</v>
      </c>
      <c r="L359">
        <v>59.393299937382736</v>
      </c>
      <c r="M359">
        <v>11.709426333080629</v>
      </c>
      <c r="N359">
        <v>49.142279504675251</v>
      </c>
      <c r="O359">
        <v>48.237806419004286</v>
      </c>
      <c r="P359">
        <v>142.08339651250947</v>
      </c>
      <c r="Q359">
        <v>142.92443770533231</v>
      </c>
      <c r="R359">
        <v>86.996564019448741</v>
      </c>
      <c r="S359">
        <v>85.059645464025124</v>
      </c>
      <c r="T359">
        <v>2.2411535386114028</v>
      </c>
      <c r="U359">
        <v>60.765184721352526</v>
      </c>
      <c r="V359">
        <v>50.036107949766809</v>
      </c>
      <c r="W359">
        <v>0.46816948445001055</v>
      </c>
      <c r="X359">
        <v>99</v>
      </c>
      <c r="Y359">
        <v>4791</v>
      </c>
      <c r="Z359">
        <v>3957</v>
      </c>
      <c r="AA359">
        <v>834</v>
      </c>
      <c r="AB359">
        <v>999</v>
      </c>
    </row>
    <row r="360" spans="1:28" x14ac:dyDescent="0.3">
      <c r="A360">
        <v>5</v>
      </c>
      <c r="B360">
        <v>2022</v>
      </c>
      <c r="C360">
        <v>99</v>
      </c>
      <c r="D360">
        <v>47</v>
      </c>
      <c r="E360">
        <v>44888</v>
      </c>
      <c r="F360" s="4">
        <v>170</v>
      </c>
      <c r="G360">
        <v>99</v>
      </c>
      <c r="H360">
        <v>3863</v>
      </c>
      <c r="I360">
        <v>84.532932953662893</v>
      </c>
      <c r="J360">
        <v>12.437939110070236</v>
      </c>
      <c r="K360">
        <v>14.61071743071745</v>
      </c>
      <c r="L360">
        <v>59.953931623931503</v>
      </c>
      <c r="M360">
        <v>11.722892271662777</v>
      </c>
      <c r="N360">
        <v>49.302985948477755</v>
      </c>
      <c r="O360">
        <v>48.442622950819683</v>
      </c>
      <c r="P360">
        <v>138.57874707259955</v>
      </c>
      <c r="Q360">
        <v>140.0128805620609</v>
      </c>
      <c r="R360">
        <v>87.281289808917421</v>
      </c>
      <c r="S360">
        <v>85.147448823708899</v>
      </c>
      <c r="T360">
        <v>2.1727783206472142</v>
      </c>
      <c r="U360">
        <v>60.864095262749181</v>
      </c>
      <c r="V360">
        <v>53.63745062667703</v>
      </c>
      <c r="W360">
        <v>0.39735956510484072</v>
      </c>
      <c r="X360">
        <v>99</v>
      </c>
      <c r="Y360">
        <v>3863</v>
      </c>
      <c r="Z360">
        <v>3416</v>
      </c>
      <c r="AA360">
        <v>447</v>
      </c>
      <c r="AB360">
        <v>999</v>
      </c>
    </row>
    <row r="361" spans="1:28" x14ac:dyDescent="0.3">
      <c r="A361">
        <v>5</v>
      </c>
      <c r="B361">
        <v>2022</v>
      </c>
      <c r="C361">
        <v>99</v>
      </c>
      <c r="D361">
        <v>47</v>
      </c>
      <c r="E361">
        <v>44889</v>
      </c>
      <c r="F361" s="4">
        <v>170</v>
      </c>
      <c r="G361">
        <v>99</v>
      </c>
      <c r="H361">
        <v>4436</v>
      </c>
      <c r="I361">
        <v>84.938230387736326</v>
      </c>
      <c r="J361">
        <v>12.437377049180316</v>
      </c>
      <c r="K361">
        <v>14.762398465703964</v>
      </c>
      <c r="L361">
        <v>60.304365688487593</v>
      </c>
      <c r="M361">
        <v>11.861891551071873</v>
      </c>
      <c r="N361">
        <v>49.633291298865053</v>
      </c>
      <c r="O361">
        <v>48.844892812105904</v>
      </c>
      <c r="P361">
        <v>140.77427490542249</v>
      </c>
      <c r="Q361">
        <v>141.51500630517029</v>
      </c>
      <c r="R361">
        <v>88.067806475081611</v>
      </c>
      <c r="S361">
        <v>86.0276947705444</v>
      </c>
      <c r="T361">
        <v>2.3250214165236431</v>
      </c>
      <c r="U361">
        <v>60.846032461677197</v>
      </c>
      <c r="V361">
        <v>54.202261562221757</v>
      </c>
      <c r="W361">
        <v>0.59062218214607765</v>
      </c>
      <c r="X361">
        <v>99</v>
      </c>
      <c r="Y361">
        <v>4436</v>
      </c>
      <c r="Z361">
        <v>3965</v>
      </c>
      <c r="AA361">
        <v>471</v>
      </c>
      <c r="AB361">
        <v>999</v>
      </c>
    </row>
    <row r="362" spans="1:28" x14ac:dyDescent="0.3">
      <c r="A362">
        <v>5</v>
      </c>
      <c r="B362">
        <v>2022</v>
      </c>
      <c r="C362">
        <v>99</v>
      </c>
      <c r="D362">
        <v>47</v>
      </c>
      <c r="E362">
        <v>44890</v>
      </c>
      <c r="F362" s="4">
        <v>170</v>
      </c>
      <c r="G362">
        <v>99</v>
      </c>
      <c r="H362">
        <v>3084</v>
      </c>
      <c r="I362">
        <v>85.333495460440972</v>
      </c>
      <c r="J362">
        <v>12.429113487409436</v>
      </c>
      <c r="K362">
        <v>14.572987349983769</v>
      </c>
      <c r="L362">
        <v>60.879850794680706</v>
      </c>
      <c r="M362">
        <v>12.01945498447744</v>
      </c>
      <c r="N362">
        <v>49.757157640565694</v>
      </c>
      <c r="O362">
        <v>48.768195929630913</v>
      </c>
      <c r="P362">
        <v>133.49637806140049</v>
      </c>
      <c r="Q362">
        <v>132.26146947223179</v>
      </c>
      <c r="R362">
        <v>88.307254901960846</v>
      </c>
      <c r="S362">
        <v>86.55168906647279</v>
      </c>
      <c r="T362">
        <v>2.1438738625743357</v>
      </c>
      <c r="U362">
        <v>61.004863813229584</v>
      </c>
      <c r="V362">
        <v>57.119391464208682</v>
      </c>
      <c r="W362">
        <v>0.61186770428015591</v>
      </c>
      <c r="X362">
        <v>99</v>
      </c>
      <c r="Y362">
        <v>3084</v>
      </c>
      <c r="Z362">
        <v>2899</v>
      </c>
      <c r="AA362">
        <v>185</v>
      </c>
      <c r="AB362">
        <v>999</v>
      </c>
    </row>
    <row r="363" spans="1:28" x14ac:dyDescent="0.3">
      <c r="A363">
        <v>5</v>
      </c>
      <c r="B363">
        <v>2022</v>
      </c>
      <c r="C363">
        <v>99</v>
      </c>
      <c r="D363">
        <v>47</v>
      </c>
      <c r="E363">
        <v>44891</v>
      </c>
      <c r="F363" s="4"/>
      <c r="G363">
        <v>99</v>
      </c>
      <c r="X363">
        <v>99</v>
      </c>
      <c r="AB363">
        <v>999</v>
      </c>
    </row>
    <row r="364" spans="1:28" x14ac:dyDescent="0.3">
      <c r="A364">
        <v>5</v>
      </c>
      <c r="B364">
        <v>2022</v>
      </c>
      <c r="C364">
        <v>99</v>
      </c>
      <c r="D364">
        <v>48</v>
      </c>
      <c r="E364">
        <v>44893</v>
      </c>
      <c r="F364" s="4">
        <v>170</v>
      </c>
      <c r="G364">
        <v>99</v>
      </c>
      <c r="H364">
        <v>6344</v>
      </c>
      <c r="I364">
        <v>84.780152900378411</v>
      </c>
      <c r="J364">
        <v>12.7546978557505</v>
      </c>
      <c r="K364">
        <v>14.923854889589901</v>
      </c>
      <c r="L364">
        <v>58.980468528158895</v>
      </c>
      <c r="M364">
        <v>11.94639376218319</v>
      </c>
      <c r="N364">
        <v>49.473971534412179</v>
      </c>
      <c r="O364">
        <v>48.194227769110761</v>
      </c>
      <c r="P364">
        <v>135.76120857699809</v>
      </c>
      <c r="Q364">
        <v>135.65886939571149</v>
      </c>
      <c r="R364">
        <v>86.914642220524613</v>
      </c>
      <c r="S364">
        <v>85.433427876823103</v>
      </c>
      <c r="T364">
        <v>2.1691570338393968</v>
      </c>
      <c r="U364">
        <v>60.557692307692307</v>
      </c>
      <c r="V364">
        <v>48.715395782149884</v>
      </c>
      <c r="W364">
        <v>0.47572509457755358</v>
      </c>
      <c r="X364">
        <v>99</v>
      </c>
      <c r="Y364">
        <v>6344</v>
      </c>
      <c r="Z364">
        <v>5130</v>
      </c>
      <c r="AA364">
        <v>1214</v>
      </c>
      <c r="AB364">
        <v>999</v>
      </c>
    </row>
    <row r="365" spans="1:28" x14ac:dyDescent="0.3">
      <c r="A365">
        <v>5</v>
      </c>
      <c r="B365">
        <v>2022</v>
      </c>
      <c r="C365">
        <v>99</v>
      </c>
      <c r="D365">
        <v>48</v>
      </c>
      <c r="E365">
        <v>44894</v>
      </c>
      <c r="F365" s="4">
        <v>170</v>
      </c>
      <c r="G365">
        <v>99</v>
      </c>
      <c r="H365">
        <v>4833</v>
      </c>
      <c r="I365">
        <v>84.457324643079062</v>
      </c>
      <c r="J365">
        <v>12.578764478764469</v>
      </c>
      <c r="K365">
        <v>14.829420409853029</v>
      </c>
      <c r="L365">
        <v>58.895249430759677</v>
      </c>
      <c r="M365">
        <v>11.669401544401502</v>
      </c>
      <c r="N365">
        <v>48.363899613899619</v>
      </c>
      <c r="O365">
        <v>47.219406227371486</v>
      </c>
      <c r="P365">
        <v>134.94665701182717</v>
      </c>
      <c r="Q365">
        <v>135.15250965250965</v>
      </c>
      <c r="R365">
        <v>86.919594808483595</v>
      </c>
      <c r="S365">
        <v>84.591330343796884</v>
      </c>
      <c r="T365">
        <v>2.2506559310885619</v>
      </c>
      <c r="U365">
        <v>60.602110490378649</v>
      </c>
      <c r="V365">
        <v>51.755834423481375</v>
      </c>
      <c r="W365">
        <v>0.52389819987585362</v>
      </c>
      <c r="X365">
        <v>99</v>
      </c>
      <c r="Y365">
        <v>4833</v>
      </c>
      <c r="Z365">
        <v>4144</v>
      </c>
      <c r="AA365">
        <v>689</v>
      </c>
      <c r="AB365">
        <v>999</v>
      </c>
    </row>
    <row r="366" spans="1:28" x14ac:dyDescent="0.3">
      <c r="A366">
        <v>5</v>
      </c>
      <c r="B366">
        <v>2022</v>
      </c>
      <c r="C366">
        <v>99</v>
      </c>
      <c r="D366">
        <v>48</v>
      </c>
      <c r="E366">
        <v>44895</v>
      </c>
      <c r="F366" s="4">
        <v>170</v>
      </c>
      <c r="G366">
        <v>99</v>
      </c>
      <c r="H366">
        <v>5438</v>
      </c>
      <c r="I366">
        <v>84.280426627436412</v>
      </c>
      <c r="J366">
        <v>12.53257671290457</v>
      </c>
      <c r="K366">
        <v>14.667881075110389</v>
      </c>
      <c r="L366">
        <v>59.0286174521354</v>
      </c>
      <c r="M366">
        <v>11.636906263135772</v>
      </c>
      <c r="N366">
        <v>48.837536780159724</v>
      </c>
      <c r="O366">
        <v>47.922219886483091</v>
      </c>
      <c r="P366">
        <v>133.40563261874735</v>
      </c>
      <c r="Q366">
        <v>134.09583858764191</v>
      </c>
      <c r="R366">
        <v>86.646696279844619</v>
      </c>
      <c r="S366">
        <v>84.73513513513501</v>
      </c>
      <c r="T366">
        <v>2.1353043622058223</v>
      </c>
      <c r="U366">
        <v>60.742000735564545</v>
      </c>
      <c r="V366">
        <v>52.961666298198658</v>
      </c>
      <c r="W366">
        <v>0.64251563074659779</v>
      </c>
      <c r="X366">
        <v>99</v>
      </c>
      <c r="Y366">
        <v>5438</v>
      </c>
      <c r="Z366">
        <v>4758</v>
      </c>
      <c r="AA366">
        <v>680</v>
      </c>
      <c r="AB366">
        <v>999</v>
      </c>
    </row>
    <row r="367" spans="1:28" x14ac:dyDescent="0.3">
      <c r="A367">
        <v>5</v>
      </c>
      <c r="B367">
        <v>2022</v>
      </c>
      <c r="C367">
        <v>99</v>
      </c>
      <c r="D367">
        <v>48</v>
      </c>
      <c r="E367">
        <v>44896</v>
      </c>
      <c r="F367" s="4">
        <v>170</v>
      </c>
      <c r="G367">
        <v>99</v>
      </c>
      <c r="H367">
        <v>4174</v>
      </c>
      <c r="I367">
        <v>85.637029228557594</v>
      </c>
      <c r="J367">
        <v>12.933242655059821</v>
      </c>
      <c r="K367">
        <v>15.104180642069949</v>
      </c>
      <c r="L367">
        <v>59.693850023957907</v>
      </c>
      <c r="M367">
        <v>11.673231773667029</v>
      </c>
      <c r="N367">
        <v>48.64153511159499</v>
      </c>
      <c r="O367">
        <v>47.982317736670304</v>
      </c>
      <c r="P367">
        <v>124.28019586507072</v>
      </c>
      <c r="Q367">
        <v>125.51550598476604</v>
      </c>
      <c r="R367">
        <v>86.907244266472475</v>
      </c>
      <c r="S367">
        <v>85.271388261851214</v>
      </c>
      <c r="T367">
        <v>2.1709379870101277</v>
      </c>
      <c r="U367">
        <v>60.418543363679923</v>
      </c>
      <c r="V367">
        <v>52.983370788310282</v>
      </c>
      <c r="W367">
        <v>0.4688548155246765</v>
      </c>
      <c r="X367">
        <v>99</v>
      </c>
      <c r="Y367">
        <v>4174</v>
      </c>
      <c r="Z367">
        <v>3676</v>
      </c>
      <c r="AA367">
        <v>498</v>
      </c>
      <c r="AB367">
        <v>999</v>
      </c>
    </row>
    <row r="368" spans="1:28" x14ac:dyDescent="0.3">
      <c r="A368">
        <v>5</v>
      </c>
      <c r="B368">
        <v>2022</v>
      </c>
      <c r="C368">
        <v>99</v>
      </c>
      <c r="D368">
        <v>48</v>
      </c>
      <c r="E368">
        <v>44897</v>
      </c>
      <c r="F368" s="4">
        <v>170</v>
      </c>
      <c r="G368">
        <v>99</v>
      </c>
      <c r="H368">
        <v>3659</v>
      </c>
      <c r="I368">
        <v>83.90543317846398</v>
      </c>
      <c r="J368">
        <v>12.629042709867479</v>
      </c>
      <c r="K368">
        <v>14.690431811970521</v>
      </c>
      <c r="L368">
        <v>58.786460781634176</v>
      </c>
      <c r="M368">
        <v>11.716583210603821</v>
      </c>
      <c r="N368">
        <v>48.129307805596468</v>
      </c>
      <c r="O368">
        <v>47.075994108983799</v>
      </c>
      <c r="P368">
        <v>125.82474226804122</v>
      </c>
      <c r="Q368">
        <v>123.97466863033875</v>
      </c>
      <c r="R368">
        <v>86.45759045132435</v>
      </c>
      <c r="S368">
        <v>84.666060054595135</v>
      </c>
      <c r="T368">
        <v>2.061389102103043</v>
      </c>
      <c r="U368">
        <v>60.73954632413227</v>
      </c>
      <c r="V368">
        <v>56.005659095260491</v>
      </c>
      <c r="W368">
        <v>0.57939327685159892</v>
      </c>
      <c r="X368">
        <v>99</v>
      </c>
      <c r="Y368">
        <v>3659</v>
      </c>
      <c r="Z368">
        <v>3395</v>
      </c>
      <c r="AA368">
        <v>264</v>
      </c>
      <c r="AB368">
        <v>999</v>
      </c>
    </row>
    <row r="369" spans="1:28" x14ac:dyDescent="0.3">
      <c r="A369">
        <v>5</v>
      </c>
      <c r="B369">
        <v>2022</v>
      </c>
      <c r="C369">
        <v>99</v>
      </c>
      <c r="D369">
        <v>48</v>
      </c>
      <c r="E369">
        <v>44898</v>
      </c>
      <c r="F369" s="4">
        <v>170</v>
      </c>
      <c r="G369">
        <v>99</v>
      </c>
      <c r="H369">
        <v>356</v>
      </c>
      <c r="I369">
        <v>84.581853932584252</v>
      </c>
      <c r="K369">
        <v>14.789606741573028</v>
      </c>
      <c r="L369">
        <v>58.367696629213476</v>
      </c>
      <c r="U369">
        <v>59.825842696629223</v>
      </c>
      <c r="W369">
        <v>0.84831460674157277</v>
      </c>
      <c r="X369">
        <v>99</v>
      </c>
      <c r="Y369">
        <v>356</v>
      </c>
      <c r="Z369">
        <v>0</v>
      </c>
      <c r="AA369">
        <v>356</v>
      </c>
      <c r="AB369">
        <v>999</v>
      </c>
    </row>
    <row r="370" spans="1:28" x14ac:dyDescent="0.3">
      <c r="A370">
        <v>5</v>
      </c>
      <c r="B370">
        <v>2022</v>
      </c>
      <c r="C370">
        <v>99</v>
      </c>
      <c r="D370">
        <v>49</v>
      </c>
      <c r="E370">
        <v>44900</v>
      </c>
      <c r="F370" s="4">
        <v>170</v>
      </c>
      <c r="G370">
        <v>99</v>
      </c>
      <c r="H370">
        <v>2195</v>
      </c>
      <c r="I370">
        <v>84.77832346241469</v>
      </c>
      <c r="J370">
        <v>12.641877794336803</v>
      </c>
      <c r="K370">
        <v>14.879748858447449</v>
      </c>
      <c r="L370">
        <v>61.001132420091409</v>
      </c>
      <c r="M370">
        <v>11.81877794336811</v>
      </c>
      <c r="N370">
        <v>46.917287630402384</v>
      </c>
      <c r="O370">
        <v>46.353204172876289</v>
      </c>
      <c r="P370">
        <v>132.69150521609535</v>
      </c>
      <c r="Q370">
        <v>134.14157973174363</v>
      </c>
      <c r="R370">
        <v>88.513441955193429</v>
      </c>
      <c r="S370">
        <v>87.465193370165792</v>
      </c>
      <c r="T370">
        <v>2.2378710641106423</v>
      </c>
      <c r="U370">
        <v>60.566287015945321</v>
      </c>
      <c r="V370">
        <v>37.033428499440951</v>
      </c>
      <c r="W370">
        <v>0.11617312072892937</v>
      </c>
      <c r="X370">
        <v>99</v>
      </c>
      <c r="Y370">
        <v>2195</v>
      </c>
      <c r="Z370">
        <v>1342</v>
      </c>
      <c r="AA370">
        <v>853</v>
      </c>
      <c r="AB370">
        <v>999</v>
      </c>
    </row>
    <row r="371" spans="1:28" x14ac:dyDescent="0.3">
      <c r="A371">
        <v>5</v>
      </c>
      <c r="B371">
        <v>2022</v>
      </c>
      <c r="C371">
        <v>99</v>
      </c>
      <c r="D371">
        <v>49</v>
      </c>
      <c r="E371">
        <v>44901</v>
      </c>
      <c r="F371" s="4">
        <v>170</v>
      </c>
      <c r="G371">
        <v>99</v>
      </c>
      <c r="H371">
        <v>5887</v>
      </c>
      <c r="I371">
        <v>84.416001358926266</v>
      </c>
      <c r="J371">
        <v>12.356690500510702</v>
      </c>
      <c r="K371">
        <v>14.726196464989849</v>
      </c>
      <c r="L371">
        <v>59.079061862678437</v>
      </c>
      <c r="M371">
        <v>11.645597548518852</v>
      </c>
      <c r="N371">
        <v>48.780388151174677</v>
      </c>
      <c r="O371">
        <v>47.494480784955009</v>
      </c>
      <c r="P371">
        <v>129.15648621041879</v>
      </c>
      <c r="Q371">
        <v>126.61654749744638</v>
      </c>
      <c r="R371">
        <v>86.82628382109327</v>
      </c>
      <c r="S371">
        <v>84.562231578947205</v>
      </c>
      <c r="T371">
        <v>2.3695059644791407</v>
      </c>
      <c r="U371">
        <v>60.718192627824017</v>
      </c>
      <c r="V371">
        <v>50.336281459432222</v>
      </c>
      <c r="W371">
        <v>0.40597927637166642</v>
      </c>
      <c r="X371">
        <v>99</v>
      </c>
      <c r="Y371">
        <v>5887</v>
      </c>
      <c r="Z371">
        <v>4895</v>
      </c>
      <c r="AA371">
        <v>992</v>
      </c>
      <c r="AB371">
        <v>999</v>
      </c>
    </row>
    <row r="372" spans="1:28" x14ac:dyDescent="0.3">
      <c r="A372">
        <v>5</v>
      </c>
      <c r="B372">
        <v>2022</v>
      </c>
      <c r="C372">
        <v>99</v>
      </c>
      <c r="D372">
        <v>49</v>
      </c>
      <c r="E372">
        <v>44902</v>
      </c>
      <c r="F372" s="4">
        <v>170</v>
      </c>
      <c r="G372">
        <v>99</v>
      </c>
      <c r="H372">
        <v>5313</v>
      </c>
      <c r="I372">
        <v>82.960579710145083</v>
      </c>
      <c r="J372">
        <v>12.682761559769895</v>
      </c>
      <c r="K372">
        <v>14.628209713855441</v>
      </c>
      <c r="L372">
        <v>58.580798192771155</v>
      </c>
      <c r="M372">
        <v>11.699936075005324</v>
      </c>
      <c r="N372">
        <v>48.613466865544439</v>
      </c>
      <c r="O372">
        <v>47.799232736572883</v>
      </c>
      <c r="P372">
        <v>131.09205199232903</v>
      </c>
      <c r="Q372">
        <v>131.05007457916045</v>
      </c>
      <c r="R372">
        <v>86.6958757364756</v>
      </c>
      <c r="S372">
        <v>84.243877775335065</v>
      </c>
      <c r="T372">
        <v>1.9454481540855524</v>
      </c>
      <c r="U372">
        <v>60.682476943346479</v>
      </c>
      <c r="V372">
        <v>53.310321406831854</v>
      </c>
      <c r="W372">
        <v>0.45736871823828362</v>
      </c>
      <c r="X372">
        <v>99</v>
      </c>
      <c r="Y372">
        <v>5313</v>
      </c>
      <c r="Z372">
        <v>4693</v>
      </c>
      <c r="AA372">
        <v>620</v>
      </c>
      <c r="AB372">
        <v>999</v>
      </c>
    </row>
    <row r="373" spans="1:28" x14ac:dyDescent="0.3">
      <c r="A373">
        <v>5</v>
      </c>
      <c r="B373">
        <v>2022</v>
      </c>
      <c r="C373">
        <v>99</v>
      </c>
      <c r="D373">
        <v>49</v>
      </c>
      <c r="E373">
        <v>44903</v>
      </c>
      <c r="F373" s="4">
        <v>170</v>
      </c>
      <c r="G373">
        <v>99</v>
      </c>
      <c r="H373">
        <v>5969</v>
      </c>
      <c r="I373">
        <v>84.042445970849499</v>
      </c>
      <c r="J373">
        <v>12.303920525101992</v>
      </c>
      <c r="K373">
        <v>14.619716870497562</v>
      </c>
      <c r="L373">
        <v>59.393665605628954</v>
      </c>
      <c r="M373">
        <v>11.611672875643064</v>
      </c>
      <c r="N373">
        <v>48.64354151880768</v>
      </c>
      <c r="O373">
        <v>47.540905057675239</v>
      </c>
      <c r="P373">
        <v>135.57974099698421</v>
      </c>
      <c r="Q373">
        <v>136.44119212346993</v>
      </c>
      <c r="R373">
        <v>86.694187916379875</v>
      </c>
      <c r="S373">
        <v>84.872794117647274</v>
      </c>
      <c r="T373">
        <v>2.3157963453955719</v>
      </c>
      <c r="U373">
        <v>60.891941698777003</v>
      </c>
      <c r="V373">
        <v>57.301101193541001</v>
      </c>
      <c r="W373">
        <v>0.55235382811191158</v>
      </c>
      <c r="X373">
        <v>99</v>
      </c>
      <c r="Y373">
        <v>5969</v>
      </c>
      <c r="Z373">
        <v>5637</v>
      </c>
      <c r="AA373">
        <v>332</v>
      </c>
      <c r="AB373">
        <v>999</v>
      </c>
    </row>
    <row r="374" spans="1:28" x14ac:dyDescent="0.3">
      <c r="A374">
        <v>5</v>
      </c>
      <c r="B374">
        <v>2022</v>
      </c>
      <c r="C374">
        <v>99</v>
      </c>
      <c r="D374">
        <v>49</v>
      </c>
      <c r="E374">
        <v>44904</v>
      </c>
      <c r="F374" s="4">
        <v>170</v>
      </c>
      <c r="G374">
        <v>99</v>
      </c>
      <c r="H374">
        <v>3891</v>
      </c>
      <c r="I374">
        <v>82.0020765869955</v>
      </c>
      <c r="J374">
        <v>11.933706871129456</v>
      </c>
      <c r="K374">
        <v>14.14901824723723</v>
      </c>
      <c r="L374">
        <v>58.59165038560424</v>
      </c>
      <c r="M374">
        <v>11.30616337363611</v>
      </c>
      <c r="N374">
        <v>49.267472721910941</v>
      </c>
      <c r="O374">
        <v>47.53923303834808</v>
      </c>
      <c r="P374">
        <v>126.94986729578299</v>
      </c>
      <c r="Q374">
        <v>122.92804482453556</v>
      </c>
      <c r="R374">
        <v>86.662727272727267</v>
      </c>
      <c r="S374">
        <v>83.310809996989093</v>
      </c>
      <c r="T374">
        <v>2.2153113761077754</v>
      </c>
      <c r="U374">
        <v>61.159342071446915</v>
      </c>
      <c r="V374">
        <v>53.095772136830071</v>
      </c>
      <c r="W374">
        <v>0.5849396042148548</v>
      </c>
      <c r="X374">
        <v>99</v>
      </c>
      <c r="Y374">
        <v>3891</v>
      </c>
      <c r="Z374">
        <v>3391</v>
      </c>
      <c r="AA374">
        <v>500</v>
      </c>
      <c r="AB374">
        <v>999</v>
      </c>
    </row>
    <row r="375" spans="1:28" x14ac:dyDescent="0.3">
      <c r="A375">
        <v>5</v>
      </c>
      <c r="B375">
        <v>2022</v>
      </c>
      <c r="C375">
        <v>99</v>
      </c>
      <c r="D375">
        <v>49</v>
      </c>
      <c r="E375">
        <v>44905</v>
      </c>
      <c r="F375" s="4">
        <v>170</v>
      </c>
      <c r="G375">
        <v>99</v>
      </c>
      <c r="H375">
        <v>613</v>
      </c>
      <c r="I375">
        <v>81.739445350734087</v>
      </c>
      <c r="J375">
        <v>14.533333333333339</v>
      </c>
      <c r="K375">
        <v>14.260098199672672</v>
      </c>
      <c r="L375">
        <v>58.291571194762703</v>
      </c>
      <c r="M375">
        <v>6.8666666666666645</v>
      </c>
      <c r="N375">
        <v>55.33333333333335</v>
      </c>
      <c r="O375">
        <v>54</v>
      </c>
      <c r="P375">
        <v>168.66666666666663</v>
      </c>
      <c r="Q375">
        <v>139.33333333333337</v>
      </c>
      <c r="S375">
        <v>87.133333333333354</v>
      </c>
      <c r="T375">
        <v>-0.2732351336606591</v>
      </c>
      <c r="U375">
        <v>60.796084828711251</v>
      </c>
      <c r="V375">
        <v>0.29396663346015606</v>
      </c>
      <c r="W375">
        <v>0.32626427406199027</v>
      </c>
      <c r="X375">
        <v>99</v>
      </c>
      <c r="Y375">
        <v>613</v>
      </c>
      <c r="Z375">
        <v>3</v>
      </c>
      <c r="AA375">
        <v>610</v>
      </c>
      <c r="AB375">
        <v>999</v>
      </c>
    </row>
    <row r="376" spans="1:28" x14ac:dyDescent="0.3">
      <c r="A376">
        <v>5</v>
      </c>
      <c r="B376">
        <v>2022</v>
      </c>
      <c r="C376">
        <v>99</v>
      </c>
      <c r="D376">
        <v>50</v>
      </c>
      <c r="E376">
        <v>44907</v>
      </c>
      <c r="F376" s="4">
        <v>170</v>
      </c>
      <c r="G376">
        <v>99</v>
      </c>
      <c r="H376">
        <v>6016</v>
      </c>
      <c r="I376">
        <v>81.576723736702206</v>
      </c>
      <c r="J376">
        <v>12.498959577008351</v>
      </c>
      <c r="K376">
        <v>14.58584635849687</v>
      </c>
      <c r="L376">
        <v>58.1989025606916</v>
      </c>
      <c r="M376">
        <v>11.481255330035804</v>
      </c>
      <c r="N376">
        <v>49.706293706293714</v>
      </c>
      <c r="O376">
        <v>48.018256270261048</v>
      </c>
      <c r="P376">
        <v>130.24407300017057</v>
      </c>
      <c r="Q376">
        <v>126.49957359713456</v>
      </c>
      <c r="R376">
        <v>86.391322219685023</v>
      </c>
      <c r="S376">
        <v>83.784132519616108</v>
      </c>
      <c r="T376">
        <v>2.0868867814885177</v>
      </c>
      <c r="U376">
        <v>60.763131648936174</v>
      </c>
      <c r="V376">
        <v>58.932835635806995</v>
      </c>
      <c r="W376">
        <v>0.55252659574468077</v>
      </c>
      <c r="X376">
        <v>99</v>
      </c>
      <c r="Y376">
        <v>6016</v>
      </c>
      <c r="Z376">
        <v>5863</v>
      </c>
      <c r="AA376">
        <v>153</v>
      </c>
      <c r="AB376">
        <v>999</v>
      </c>
    </row>
    <row r="377" spans="1:28" x14ac:dyDescent="0.3">
      <c r="A377">
        <v>5</v>
      </c>
      <c r="B377">
        <v>2022</v>
      </c>
      <c r="C377">
        <v>99</v>
      </c>
      <c r="D377">
        <v>50</v>
      </c>
      <c r="E377">
        <v>44908</v>
      </c>
      <c r="F377" s="4">
        <v>170</v>
      </c>
      <c r="G377">
        <v>99</v>
      </c>
      <c r="H377">
        <v>1892</v>
      </c>
      <c r="I377">
        <v>83.456802325581407</v>
      </c>
      <c r="J377">
        <v>12.444348762109795</v>
      </c>
      <c r="K377">
        <v>15.033879492600413</v>
      </c>
      <c r="L377">
        <v>59.361945031712573</v>
      </c>
      <c r="M377">
        <v>11.66706135629709</v>
      </c>
      <c r="N377">
        <v>47.201829924650163</v>
      </c>
      <c r="O377">
        <v>46.225632740980075</v>
      </c>
      <c r="P377">
        <v>146.35360602798704</v>
      </c>
      <c r="Q377">
        <v>146.68783638320772</v>
      </c>
      <c r="R377">
        <v>87.509949164851051</v>
      </c>
      <c r="S377">
        <v>85.257705286839212</v>
      </c>
      <c r="T377">
        <v>2.589530730490623</v>
      </c>
      <c r="U377">
        <v>60.679175475687103</v>
      </c>
      <c r="V377">
        <v>59.372131524929614</v>
      </c>
      <c r="W377">
        <v>5.8668076109936573E-2</v>
      </c>
      <c r="X377">
        <v>99</v>
      </c>
      <c r="Y377">
        <v>1892</v>
      </c>
      <c r="Z377">
        <v>1858</v>
      </c>
      <c r="AA377">
        <v>34</v>
      </c>
      <c r="AB377">
        <v>999</v>
      </c>
    </row>
    <row r="378" spans="1:28" x14ac:dyDescent="0.3">
      <c r="A378">
        <v>5</v>
      </c>
      <c r="B378">
        <v>2022</v>
      </c>
      <c r="C378">
        <v>99</v>
      </c>
      <c r="D378">
        <v>50</v>
      </c>
      <c r="E378">
        <v>44909</v>
      </c>
      <c r="F378" s="4">
        <v>170</v>
      </c>
      <c r="G378">
        <v>99</v>
      </c>
      <c r="H378">
        <v>6003</v>
      </c>
      <c r="I378">
        <v>80.643861402632012</v>
      </c>
      <c r="J378">
        <v>12.41832417124766</v>
      </c>
      <c r="K378">
        <v>14.337131434282895</v>
      </c>
      <c r="L378">
        <v>57.638813926370119</v>
      </c>
      <c r="M378">
        <v>11.42165583874732</v>
      </c>
      <c r="N378">
        <v>48.894219556888238</v>
      </c>
      <c r="O378">
        <v>47.292451258123663</v>
      </c>
      <c r="P378">
        <v>129.80226553389971</v>
      </c>
      <c r="Q378">
        <v>127.10794602698653</v>
      </c>
      <c r="R378">
        <v>85.557811194653269</v>
      </c>
      <c r="S378">
        <v>82.931867757328078</v>
      </c>
      <c r="T378">
        <v>1.918807263035232</v>
      </c>
      <c r="U378">
        <v>60.867899383641515</v>
      </c>
      <c r="V378">
        <v>60.575127335639792</v>
      </c>
      <c r="W378">
        <v>0.53856405130767959</v>
      </c>
      <c r="X378">
        <v>99</v>
      </c>
      <c r="Y378">
        <v>6003</v>
      </c>
      <c r="Z378">
        <v>6003</v>
      </c>
      <c r="AA378">
        <v>0</v>
      </c>
      <c r="AB378">
        <v>999</v>
      </c>
    </row>
    <row r="379" spans="1:28" x14ac:dyDescent="0.3">
      <c r="A379">
        <v>5</v>
      </c>
      <c r="B379">
        <v>2022</v>
      </c>
      <c r="C379">
        <v>99</v>
      </c>
      <c r="D379">
        <v>50</v>
      </c>
      <c r="E379">
        <v>44910</v>
      </c>
      <c r="F379" s="4">
        <v>170</v>
      </c>
      <c r="G379">
        <v>99</v>
      </c>
      <c r="H379">
        <v>5886</v>
      </c>
      <c r="I379">
        <v>81.387562011552475</v>
      </c>
      <c r="J379">
        <v>12.233356117566657</v>
      </c>
      <c r="K379">
        <v>14.325106274443078</v>
      </c>
      <c r="L379">
        <v>57.60320013603139</v>
      </c>
      <c r="M379">
        <v>11.454135338345839</v>
      </c>
      <c r="N379">
        <v>49.307587149692409</v>
      </c>
      <c r="O379">
        <v>48.057871952608799</v>
      </c>
      <c r="P379">
        <v>131.9118250170882</v>
      </c>
      <c r="Q379">
        <v>131.15516062884487</v>
      </c>
      <c r="R379">
        <v>84.472444325194374</v>
      </c>
      <c r="S379">
        <v>82.257129672358019</v>
      </c>
      <c r="T379">
        <v>2.0917501568764236</v>
      </c>
      <c r="U379">
        <v>60.769622833843009</v>
      </c>
      <c r="V379">
        <v>45.232890613959519</v>
      </c>
      <c r="W379">
        <v>0.48335032279986406</v>
      </c>
      <c r="X379">
        <v>99</v>
      </c>
      <c r="Y379">
        <v>5886</v>
      </c>
      <c r="Z379">
        <v>4389</v>
      </c>
      <c r="AA379">
        <v>1497</v>
      </c>
      <c r="AB379">
        <v>999</v>
      </c>
    </row>
    <row r="380" spans="1:28" x14ac:dyDescent="0.3">
      <c r="A380">
        <v>5</v>
      </c>
      <c r="B380">
        <v>2022</v>
      </c>
      <c r="C380">
        <v>99</v>
      </c>
      <c r="D380">
        <v>50</v>
      </c>
      <c r="E380">
        <v>44911</v>
      </c>
      <c r="F380" s="4">
        <v>170</v>
      </c>
      <c r="G380">
        <v>99</v>
      </c>
      <c r="H380">
        <v>5021</v>
      </c>
      <c r="I380">
        <v>81.399251145190192</v>
      </c>
      <c r="J380">
        <v>12.49230360934181</v>
      </c>
      <c r="K380">
        <v>14.333050847457615</v>
      </c>
      <c r="L380">
        <v>58.218418428400497</v>
      </c>
      <c r="M380">
        <v>11.41475583864117</v>
      </c>
      <c r="N380">
        <v>49.461640562782051</v>
      </c>
      <c r="O380">
        <v>47.911241031092224</v>
      </c>
      <c r="P380">
        <v>125.59209129511676</v>
      </c>
      <c r="Q380">
        <v>122.67409766454352</v>
      </c>
      <c r="R380">
        <v>85.041970569417771</v>
      </c>
      <c r="S380">
        <v>82.95428259683581</v>
      </c>
      <c r="T380">
        <v>1.8407472381158048</v>
      </c>
      <c r="U380">
        <v>60.76000796654052</v>
      </c>
      <c r="V380">
        <v>45.451452085209851</v>
      </c>
      <c r="W380">
        <v>0.55606452897829106</v>
      </c>
      <c r="X380">
        <v>99</v>
      </c>
      <c r="Y380">
        <v>5021</v>
      </c>
      <c r="Z380">
        <v>3768</v>
      </c>
      <c r="AA380">
        <v>1253</v>
      </c>
      <c r="AB380">
        <v>999</v>
      </c>
    </row>
    <row r="381" spans="1:28" x14ac:dyDescent="0.3">
      <c r="A381">
        <v>5</v>
      </c>
      <c r="B381">
        <v>2022</v>
      </c>
      <c r="C381">
        <v>99</v>
      </c>
      <c r="D381">
        <v>50</v>
      </c>
      <c r="E381">
        <v>44912</v>
      </c>
      <c r="F381" s="4">
        <v>170</v>
      </c>
      <c r="G381">
        <v>99</v>
      </c>
      <c r="H381">
        <v>7</v>
      </c>
      <c r="I381">
        <v>86.562857142857183</v>
      </c>
      <c r="K381">
        <v>13.642857142857141</v>
      </c>
      <c r="L381">
        <v>60.657142857142851</v>
      </c>
      <c r="U381">
        <v>61.285714285714306</v>
      </c>
      <c r="W381">
        <v>0.14285714285714279</v>
      </c>
      <c r="X381">
        <v>99</v>
      </c>
      <c r="Y381">
        <v>7</v>
      </c>
      <c r="Z381">
        <v>0</v>
      </c>
      <c r="AA381">
        <v>7</v>
      </c>
      <c r="AB381">
        <v>999</v>
      </c>
    </row>
    <row r="382" spans="1:28" x14ac:dyDescent="0.3">
      <c r="A382">
        <v>5</v>
      </c>
      <c r="B382">
        <v>2022</v>
      </c>
      <c r="C382">
        <v>99</v>
      </c>
      <c r="D382">
        <v>51</v>
      </c>
      <c r="E382">
        <v>44914</v>
      </c>
      <c r="F382" s="4">
        <v>170</v>
      </c>
      <c r="G382">
        <v>99</v>
      </c>
      <c r="H382">
        <v>3624</v>
      </c>
      <c r="I382">
        <v>80.076719094922979</v>
      </c>
      <c r="J382">
        <v>12.37044252713611</v>
      </c>
      <c r="K382">
        <v>14.736341059602662</v>
      </c>
      <c r="L382">
        <v>57.724337748344432</v>
      </c>
      <c r="M382">
        <v>11.514389089897</v>
      </c>
      <c r="N382">
        <v>48.323775055679285</v>
      </c>
      <c r="O382">
        <v>47.116091314031181</v>
      </c>
      <c r="P382">
        <v>135.99304202616199</v>
      </c>
      <c r="Q382">
        <v>137.44057890342336</v>
      </c>
      <c r="R382">
        <v>85.358769854680418</v>
      </c>
      <c r="S382">
        <v>83.614982973893348</v>
      </c>
      <c r="T382">
        <v>2.3658985324665522</v>
      </c>
      <c r="U382">
        <v>60.729856512141289</v>
      </c>
      <c r="V382">
        <v>59.895555541118888</v>
      </c>
      <c r="W382">
        <v>0.47737306843267119</v>
      </c>
      <c r="X382">
        <v>99</v>
      </c>
      <c r="Y382">
        <v>3624</v>
      </c>
      <c r="Z382">
        <v>3593</v>
      </c>
      <c r="AA382">
        <v>31</v>
      </c>
      <c r="AB382">
        <v>999</v>
      </c>
    </row>
    <row r="383" spans="1:28" x14ac:dyDescent="0.3">
      <c r="A383">
        <v>5</v>
      </c>
      <c r="B383">
        <v>2022</v>
      </c>
      <c r="C383">
        <v>99</v>
      </c>
      <c r="D383">
        <v>51</v>
      </c>
      <c r="E383">
        <v>44915</v>
      </c>
      <c r="F383" s="4">
        <v>170</v>
      </c>
      <c r="G383">
        <v>99</v>
      </c>
      <c r="H383">
        <v>3961</v>
      </c>
      <c r="I383">
        <v>82.754501388538259</v>
      </c>
      <c r="J383">
        <v>12.49668606121933</v>
      </c>
      <c r="K383">
        <v>14.420727089118907</v>
      </c>
      <c r="L383">
        <v>58.729065656565709</v>
      </c>
      <c r="M383">
        <v>11.388363268403729</v>
      </c>
      <c r="N383">
        <v>47.71537097999493</v>
      </c>
      <c r="O383">
        <v>46.528144016227181</v>
      </c>
      <c r="P383">
        <v>130.16949152542372</v>
      </c>
      <c r="Q383">
        <v>131.60536301543135</v>
      </c>
      <c r="R383">
        <v>86.291858297079003</v>
      </c>
      <c r="S383">
        <v>83.980776243813381</v>
      </c>
      <c r="T383">
        <v>1.9240410278995781</v>
      </c>
      <c r="U383">
        <v>60.882352941176485</v>
      </c>
      <c r="V383">
        <v>60.512485773317501</v>
      </c>
      <c r="W383">
        <v>0.47286038879070946</v>
      </c>
      <c r="X383">
        <v>99</v>
      </c>
      <c r="Y383">
        <v>3961</v>
      </c>
      <c r="Z383">
        <v>3953</v>
      </c>
      <c r="AA383">
        <v>8</v>
      </c>
      <c r="AB383">
        <v>999</v>
      </c>
    </row>
    <row r="384" spans="1:28" x14ac:dyDescent="0.3">
      <c r="A384">
        <v>5</v>
      </c>
      <c r="B384">
        <v>2022</v>
      </c>
      <c r="C384">
        <v>99</v>
      </c>
      <c r="D384">
        <v>51</v>
      </c>
      <c r="E384">
        <v>44916</v>
      </c>
      <c r="F384" s="4">
        <v>170</v>
      </c>
      <c r="G384">
        <v>99</v>
      </c>
      <c r="H384">
        <v>1357</v>
      </c>
      <c r="I384">
        <v>80.534532056005801</v>
      </c>
      <c r="J384">
        <v>12.646001523229257</v>
      </c>
      <c r="K384">
        <v>14.43360353721447</v>
      </c>
      <c r="L384">
        <v>57.159174649963163</v>
      </c>
      <c r="M384">
        <v>12.017821782178224</v>
      </c>
      <c r="N384">
        <v>50.114242193450117</v>
      </c>
      <c r="O384">
        <v>48.477532368621475</v>
      </c>
      <c r="P384">
        <v>123.09824828636717</v>
      </c>
      <c r="Q384">
        <v>119.5102817974105</v>
      </c>
      <c r="R384">
        <v>85.282862523540629</v>
      </c>
      <c r="S384">
        <v>82.929550827423213</v>
      </c>
      <c r="T384">
        <v>1.7876020139852109</v>
      </c>
      <c r="U384">
        <v>60.719233603537219</v>
      </c>
      <c r="V384">
        <v>58.411321845394923</v>
      </c>
      <c r="W384">
        <v>0.62269712601326443</v>
      </c>
      <c r="X384">
        <v>99</v>
      </c>
      <c r="Y384">
        <v>1357</v>
      </c>
      <c r="Z384">
        <v>1313</v>
      </c>
      <c r="AA384">
        <v>44</v>
      </c>
      <c r="AB384">
        <v>999</v>
      </c>
    </row>
    <row r="385" spans="1:28" x14ac:dyDescent="0.3">
      <c r="A385">
        <v>5</v>
      </c>
      <c r="B385">
        <v>2022</v>
      </c>
      <c r="C385">
        <v>99</v>
      </c>
      <c r="D385">
        <v>51</v>
      </c>
      <c r="E385">
        <v>44917</v>
      </c>
      <c r="F385" s="4">
        <v>170</v>
      </c>
      <c r="G385">
        <v>99</v>
      </c>
      <c r="H385">
        <v>764</v>
      </c>
      <c r="I385">
        <v>79.462696335078533</v>
      </c>
      <c r="J385">
        <v>11.883507853403149</v>
      </c>
      <c r="K385">
        <v>14.713350785340303</v>
      </c>
      <c r="L385">
        <v>57.620942408376955</v>
      </c>
      <c r="M385">
        <v>11.775654450261772</v>
      </c>
      <c r="N385">
        <v>46.260471204188477</v>
      </c>
      <c r="O385">
        <v>46.060209424083759</v>
      </c>
      <c r="P385">
        <v>155.95942408376956</v>
      </c>
      <c r="Q385">
        <v>162.01308900523557</v>
      </c>
      <c r="R385">
        <v>83.684502923976623</v>
      </c>
      <c r="S385">
        <v>83.300409276944066</v>
      </c>
      <c r="T385">
        <v>2.8298429319371503</v>
      </c>
      <c r="U385">
        <v>60.933246073298449</v>
      </c>
      <c r="V385">
        <v>60.748883129975781</v>
      </c>
      <c r="W385">
        <v>0.11256544502617798</v>
      </c>
      <c r="X385">
        <v>99</v>
      </c>
      <c r="Y385">
        <v>764</v>
      </c>
      <c r="Z385">
        <v>764</v>
      </c>
      <c r="AA385">
        <v>0</v>
      </c>
      <c r="AB385">
        <v>999</v>
      </c>
    </row>
    <row r="386" spans="1:28" x14ac:dyDescent="0.3">
      <c r="A386">
        <v>5</v>
      </c>
      <c r="B386">
        <v>2022</v>
      </c>
      <c r="C386">
        <v>99</v>
      </c>
      <c r="D386">
        <v>51</v>
      </c>
      <c r="E386">
        <v>44918</v>
      </c>
      <c r="F386" s="4">
        <v>170</v>
      </c>
      <c r="G386">
        <v>99</v>
      </c>
      <c r="H386">
        <v>224</v>
      </c>
      <c r="I386">
        <v>78.233035714285748</v>
      </c>
      <c r="J386">
        <v>12.213392857142868</v>
      </c>
      <c r="K386">
        <v>12.726785714285713</v>
      </c>
      <c r="L386">
        <v>57.558035714285666</v>
      </c>
      <c r="M386">
        <v>11.018749999999997</v>
      </c>
      <c r="N386">
        <v>42.446428571428562</v>
      </c>
      <c r="O386">
        <v>43.598214285714278</v>
      </c>
      <c r="P386">
        <v>106.1160714285714</v>
      </c>
      <c r="Q386">
        <v>109.9776785714286</v>
      </c>
      <c r="R386">
        <v>80.995283018867894</v>
      </c>
      <c r="S386">
        <v>80.768949771689478</v>
      </c>
      <c r="T386">
        <v>0.51339285714284688</v>
      </c>
      <c r="U386">
        <v>61.629464285714306</v>
      </c>
      <c r="V386">
        <v>61.455825979473744</v>
      </c>
      <c r="W386">
        <v>0</v>
      </c>
      <c r="X386">
        <v>99</v>
      </c>
      <c r="Y386">
        <v>224</v>
      </c>
      <c r="Z386">
        <v>224</v>
      </c>
      <c r="AA386">
        <v>0</v>
      </c>
      <c r="AB386">
        <v>999</v>
      </c>
    </row>
    <row r="387" spans="1:28" x14ac:dyDescent="0.3">
      <c r="A387">
        <v>5</v>
      </c>
      <c r="B387">
        <v>2022</v>
      </c>
      <c r="C387">
        <v>99</v>
      </c>
      <c r="D387">
        <v>51</v>
      </c>
      <c r="E387">
        <v>44919</v>
      </c>
      <c r="F387" s="4"/>
      <c r="G387">
        <v>99</v>
      </c>
      <c r="X387">
        <v>99</v>
      </c>
      <c r="AB387">
        <v>999</v>
      </c>
    </row>
    <row r="388" spans="1:28" x14ac:dyDescent="0.3">
      <c r="A388">
        <v>5</v>
      </c>
      <c r="B388">
        <v>2022</v>
      </c>
      <c r="C388">
        <v>99</v>
      </c>
      <c r="D388">
        <v>52</v>
      </c>
      <c r="E388">
        <v>44921</v>
      </c>
      <c r="F388" s="4"/>
      <c r="G388">
        <v>99</v>
      </c>
      <c r="X388">
        <v>99</v>
      </c>
      <c r="AB388">
        <v>999</v>
      </c>
    </row>
    <row r="389" spans="1:28" x14ac:dyDescent="0.3">
      <c r="A389">
        <v>5</v>
      </c>
      <c r="B389">
        <v>2022</v>
      </c>
      <c r="C389">
        <v>99</v>
      </c>
      <c r="D389">
        <v>52</v>
      </c>
      <c r="E389">
        <v>44922</v>
      </c>
      <c r="F389" s="4">
        <v>170</v>
      </c>
      <c r="G389">
        <v>99</v>
      </c>
      <c r="H389">
        <v>1557</v>
      </c>
      <c r="I389">
        <v>84.617989723827861</v>
      </c>
      <c r="J389">
        <v>13.142424242424219</v>
      </c>
      <c r="K389">
        <v>15.098264781490981</v>
      </c>
      <c r="L389">
        <v>58.46621708413619</v>
      </c>
      <c r="M389">
        <v>11.70812672176309</v>
      </c>
      <c r="N389">
        <v>49.719008264462808</v>
      </c>
      <c r="O389">
        <v>48.924931129476569</v>
      </c>
      <c r="P389">
        <v>135.71349862258955</v>
      </c>
      <c r="Q389">
        <v>143.66253443526173</v>
      </c>
      <c r="R389">
        <v>86.233550488599306</v>
      </c>
      <c r="S389">
        <v>84.715625000000003</v>
      </c>
      <c r="T389">
        <v>1.9558405390667597</v>
      </c>
      <c r="U389">
        <v>60.330764290301872</v>
      </c>
      <c r="V389">
        <v>55.85200934285011</v>
      </c>
      <c r="W389">
        <v>0.20488118175979445</v>
      </c>
      <c r="X389">
        <v>99</v>
      </c>
      <c r="Y389">
        <v>1557</v>
      </c>
      <c r="Z389">
        <v>1452</v>
      </c>
      <c r="AA389">
        <v>105</v>
      </c>
      <c r="AB389">
        <v>999</v>
      </c>
    </row>
    <row r="390" spans="1:28" x14ac:dyDescent="0.3">
      <c r="A390">
        <v>5</v>
      </c>
      <c r="B390">
        <v>2022</v>
      </c>
      <c r="C390">
        <v>99</v>
      </c>
      <c r="D390">
        <v>52</v>
      </c>
      <c r="E390">
        <v>44923</v>
      </c>
      <c r="F390" s="4">
        <v>170</v>
      </c>
      <c r="G390">
        <v>99</v>
      </c>
      <c r="H390">
        <v>3722</v>
      </c>
      <c r="I390">
        <v>81.534250403009125</v>
      </c>
      <c r="J390">
        <v>12.472920156337237</v>
      </c>
      <c r="K390">
        <v>14.412761955937636</v>
      </c>
      <c r="L390">
        <v>57.466496507254313</v>
      </c>
      <c r="M390">
        <v>11.765549972082638</v>
      </c>
      <c r="N390">
        <v>48.577051926298161</v>
      </c>
      <c r="O390">
        <v>47.634561697375759</v>
      </c>
      <c r="P390">
        <v>129.46566164154103</v>
      </c>
      <c r="Q390">
        <v>129.69765494137351</v>
      </c>
      <c r="R390">
        <v>85.366422338568995</v>
      </c>
      <c r="S390">
        <v>83.108731749212751</v>
      </c>
      <c r="T390">
        <v>1.9398417996003996</v>
      </c>
      <c r="U390">
        <v>60.821332616872652</v>
      </c>
      <c r="V390">
        <v>58.205695135275242</v>
      </c>
      <c r="W390">
        <v>0.51746372917786132</v>
      </c>
      <c r="X390">
        <v>99</v>
      </c>
      <c r="Y390">
        <v>3722</v>
      </c>
      <c r="Z390">
        <v>3582</v>
      </c>
      <c r="AA390">
        <v>140</v>
      </c>
      <c r="AB390">
        <v>999</v>
      </c>
    </row>
    <row r="391" spans="1:28" x14ac:dyDescent="0.3">
      <c r="A391">
        <v>5</v>
      </c>
      <c r="B391">
        <v>2022</v>
      </c>
      <c r="C391">
        <v>99</v>
      </c>
      <c r="D391">
        <v>52</v>
      </c>
      <c r="E391">
        <v>44924</v>
      </c>
      <c r="F391" s="4">
        <v>170</v>
      </c>
      <c r="G391">
        <v>99</v>
      </c>
      <c r="H391">
        <v>3319</v>
      </c>
      <c r="I391">
        <v>83.542271768605218</v>
      </c>
      <c r="J391">
        <v>12.441096715878279</v>
      </c>
      <c r="K391">
        <v>14.699728833986132</v>
      </c>
      <c r="L391">
        <v>59.18896925858936</v>
      </c>
      <c r="M391">
        <v>11.638144019282937</v>
      </c>
      <c r="N391">
        <v>47.439855290925536</v>
      </c>
      <c r="O391">
        <v>47.121376811594203</v>
      </c>
      <c r="P391">
        <v>129.74450135583004</v>
      </c>
      <c r="Q391">
        <v>131.55890328412173</v>
      </c>
      <c r="R391">
        <v>86.213435700575815</v>
      </c>
      <c r="S391">
        <v>84.725762818496349</v>
      </c>
      <c r="T391">
        <v>2.2586321181078497</v>
      </c>
      <c r="U391">
        <v>60.818017475143122</v>
      </c>
      <c r="V391">
        <v>60.605039435774287</v>
      </c>
      <c r="W391">
        <v>0.49231696294064464</v>
      </c>
      <c r="X391">
        <v>99</v>
      </c>
      <c r="Y391">
        <v>3319</v>
      </c>
      <c r="Z391">
        <v>3319</v>
      </c>
      <c r="AA391">
        <v>0</v>
      </c>
      <c r="AB391">
        <v>999</v>
      </c>
    </row>
    <row r="392" spans="1:28" x14ac:dyDescent="0.3">
      <c r="A392">
        <v>5</v>
      </c>
      <c r="B392">
        <v>2022</v>
      </c>
      <c r="C392">
        <v>99</v>
      </c>
      <c r="D392">
        <v>52</v>
      </c>
      <c r="E392">
        <v>44925</v>
      </c>
      <c r="F392" s="4">
        <v>170</v>
      </c>
      <c r="G392">
        <v>99</v>
      </c>
      <c r="H392">
        <v>263</v>
      </c>
      <c r="I392">
        <v>81.827756653992409</v>
      </c>
      <c r="J392">
        <v>11.558174904942961</v>
      </c>
      <c r="K392">
        <v>14.228897338403039</v>
      </c>
      <c r="L392">
        <v>59.965779467680591</v>
      </c>
      <c r="M392">
        <v>11.658555133079842</v>
      </c>
      <c r="N392">
        <v>46.904942965779448</v>
      </c>
      <c r="O392">
        <v>46.984732824427489</v>
      </c>
      <c r="P392">
        <v>154.94296577946773</v>
      </c>
      <c r="Q392">
        <v>164.05323193916357</v>
      </c>
      <c r="R392">
        <v>85.905769230769252</v>
      </c>
      <c r="S392">
        <v>84.85241935483873</v>
      </c>
      <c r="T392">
        <v>2.6707224334600799</v>
      </c>
      <c r="U392">
        <v>61.441064638783253</v>
      </c>
      <c r="V392">
        <v>61.443428901101285</v>
      </c>
      <c r="W392">
        <v>0</v>
      </c>
      <c r="X392">
        <v>99</v>
      </c>
      <c r="Y392">
        <v>263</v>
      </c>
      <c r="Z392">
        <v>263</v>
      </c>
      <c r="AA392">
        <v>0</v>
      </c>
      <c r="AB392">
        <v>999</v>
      </c>
    </row>
    <row r="393" spans="1:28" x14ac:dyDescent="0.3">
      <c r="A393">
        <v>5</v>
      </c>
      <c r="B393">
        <v>2022</v>
      </c>
      <c r="C393">
        <v>99</v>
      </c>
      <c r="D393">
        <v>52</v>
      </c>
      <c r="E393">
        <v>44926</v>
      </c>
      <c r="F393" s="4"/>
      <c r="G393">
        <v>99</v>
      </c>
      <c r="X393">
        <v>99</v>
      </c>
      <c r="AB393">
        <v>999</v>
      </c>
    </row>
    <row r="394" spans="1:28" x14ac:dyDescent="0.3">
      <c r="A394">
        <v>6</v>
      </c>
      <c r="B394">
        <v>2022</v>
      </c>
      <c r="C394">
        <v>99</v>
      </c>
      <c r="D394">
        <v>99</v>
      </c>
      <c r="E394">
        <v>31915</v>
      </c>
      <c r="F394" s="4">
        <v>170</v>
      </c>
      <c r="G394">
        <v>99</v>
      </c>
      <c r="H394">
        <v>2</v>
      </c>
      <c r="I394">
        <v>0</v>
      </c>
      <c r="K394">
        <v>14.15</v>
      </c>
      <c r="L394">
        <v>47.17</v>
      </c>
      <c r="U394">
        <v>64</v>
      </c>
      <c r="W394">
        <v>0</v>
      </c>
      <c r="X394">
        <v>99</v>
      </c>
      <c r="Y394">
        <v>2</v>
      </c>
      <c r="Z394">
        <v>0</v>
      </c>
      <c r="AA394">
        <v>2</v>
      </c>
      <c r="AB394">
        <v>30</v>
      </c>
    </row>
    <row r="395" spans="1:28" x14ac:dyDescent="0.3">
      <c r="A395">
        <v>6</v>
      </c>
      <c r="B395">
        <v>2022</v>
      </c>
      <c r="C395">
        <v>99</v>
      </c>
      <c r="D395">
        <v>99</v>
      </c>
      <c r="E395">
        <v>31915</v>
      </c>
      <c r="F395" s="4">
        <v>170</v>
      </c>
      <c r="G395">
        <v>99</v>
      </c>
      <c r="H395">
        <v>3790</v>
      </c>
      <c r="I395">
        <v>45.790163585559661</v>
      </c>
      <c r="J395">
        <v>8.8442363955529615</v>
      </c>
      <c r="K395">
        <v>10.587745512143599</v>
      </c>
      <c r="L395">
        <v>42.767435897435789</v>
      </c>
      <c r="M395">
        <v>10.813458162668232</v>
      </c>
      <c r="N395">
        <v>53.06524283206555</v>
      </c>
      <c r="O395">
        <v>51.848112379280082</v>
      </c>
      <c r="P395">
        <v>125.0649502633119</v>
      </c>
      <c r="Q395">
        <v>121.71620830895262</v>
      </c>
      <c r="R395">
        <v>66.783293269230782</v>
      </c>
      <c r="S395">
        <v>63.224096385542097</v>
      </c>
      <c r="T395">
        <v>1.7435091165906385</v>
      </c>
      <c r="U395">
        <v>63.209762532981522</v>
      </c>
      <c r="V395">
        <v>57.846561164138322</v>
      </c>
      <c r="W395">
        <v>0.54802110817941951</v>
      </c>
      <c r="X395">
        <v>99</v>
      </c>
      <c r="Y395">
        <v>3790</v>
      </c>
      <c r="Z395">
        <v>3418</v>
      </c>
      <c r="AA395">
        <v>372</v>
      </c>
      <c r="AB395">
        <v>40</v>
      </c>
    </row>
    <row r="396" spans="1:28" x14ac:dyDescent="0.3">
      <c r="A396">
        <v>6</v>
      </c>
      <c r="B396">
        <v>2022</v>
      </c>
      <c r="C396">
        <v>99</v>
      </c>
      <c r="D396">
        <v>99</v>
      </c>
      <c r="E396">
        <v>31915</v>
      </c>
      <c r="F396">
        <v>170</v>
      </c>
      <c r="G396">
        <v>99</v>
      </c>
      <c r="H396">
        <v>4031</v>
      </c>
      <c r="I396">
        <v>52.77394938967884</v>
      </c>
      <c r="J396">
        <v>8.9333879333879338</v>
      </c>
      <c r="K396">
        <v>10.520124161907138</v>
      </c>
      <c r="L396">
        <v>45.527176236639242</v>
      </c>
      <c r="M396">
        <v>10.789079989079999</v>
      </c>
      <c r="N396">
        <v>51.263445263445263</v>
      </c>
      <c r="O396">
        <v>50.139230139230143</v>
      </c>
      <c r="P396">
        <v>124.36882336882336</v>
      </c>
      <c r="Q396">
        <v>120.50122850122852</v>
      </c>
      <c r="R396">
        <v>70.750849818890913</v>
      </c>
      <c r="S396">
        <v>66.14585272378865</v>
      </c>
      <c r="T396">
        <v>1.586736228519207</v>
      </c>
      <c r="U396">
        <v>63.321756387993048</v>
      </c>
      <c r="V396">
        <v>58.070522469562192</v>
      </c>
      <c r="W396">
        <v>0.63607045398164253</v>
      </c>
      <c r="X396">
        <v>99</v>
      </c>
      <c r="Y396">
        <v>4031</v>
      </c>
      <c r="Z396">
        <v>3663</v>
      </c>
      <c r="AA396">
        <v>368</v>
      </c>
      <c r="AB396">
        <v>50</v>
      </c>
    </row>
    <row r="397" spans="1:28" x14ac:dyDescent="0.3">
      <c r="A397">
        <v>6</v>
      </c>
      <c r="B397">
        <v>2022</v>
      </c>
      <c r="C397">
        <v>99</v>
      </c>
      <c r="D397">
        <v>99</v>
      </c>
      <c r="E397">
        <v>31915</v>
      </c>
      <c r="F397">
        <v>170</v>
      </c>
      <c r="G397">
        <v>99</v>
      </c>
      <c r="H397">
        <v>8356</v>
      </c>
      <c r="I397">
        <v>57.853772137368637</v>
      </c>
      <c r="J397">
        <v>9.3338875178594982</v>
      </c>
      <c r="K397">
        <v>10.864109195402268</v>
      </c>
      <c r="L397">
        <v>47.769313854628145</v>
      </c>
      <c r="M397">
        <v>10.949240161059835</v>
      </c>
      <c r="N397">
        <v>50.481943361912194</v>
      </c>
      <c r="O397">
        <v>49.578037686809608</v>
      </c>
      <c r="P397">
        <v>125.87660735160409</v>
      </c>
      <c r="Q397">
        <v>123.7862060007793</v>
      </c>
      <c r="R397">
        <v>73.952205784352898</v>
      </c>
      <c r="S397">
        <v>69.134278283484917</v>
      </c>
      <c r="T397">
        <v>1.5302216775427713</v>
      </c>
      <c r="U397">
        <v>63.105792245093355</v>
      </c>
      <c r="V397">
        <v>58.378940786488144</v>
      </c>
      <c r="W397">
        <v>0.67053614169459053</v>
      </c>
      <c r="X397">
        <v>99</v>
      </c>
      <c r="Y397">
        <v>8356</v>
      </c>
      <c r="Z397">
        <v>7699</v>
      </c>
      <c r="AA397">
        <v>657</v>
      </c>
      <c r="AB397">
        <v>55</v>
      </c>
    </row>
    <row r="398" spans="1:28" x14ac:dyDescent="0.3">
      <c r="A398">
        <v>6</v>
      </c>
      <c r="B398">
        <v>2022</v>
      </c>
      <c r="C398">
        <v>99</v>
      </c>
      <c r="D398">
        <v>99</v>
      </c>
      <c r="E398">
        <v>31915</v>
      </c>
      <c r="F398">
        <v>170</v>
      </c>
      <c r="G398">
        <v>99</v>
      </c>
      <c r="H398">
        <v>9682</v>
      </c>
      <c r="I398">
        <v>61.656576118442089</v>
      </c>
      <c r="J398">
        <v>9.7195497102095718</v>
      </c>
      <c r="K398">
        <v>11.272461761058272</v>
      </c>
      <c r="L398">
        <v>49.758513848697824</v>
      </c>
      <c r="M398">
        <v>11.066094516272821</v>
      </c>
      <c r="N398">
        <v>50.030434782608687</v>
      </c>
      <c r="O398">
        <v>48.953283532166338</v>
      </c>
      <c r="P398">
        <v>127.63497547926882</v>
      </c>
      <c r="Q398">
        <v>125.05639768167632</v>
      </c>
      <c r="R398">
        <v>76.608884249593942</v>
      </c>
      <c r="S398">
        <v>71.745129579982006</v>
      </c>
      <c r="T398">
        <v>1.5529120508487004</v>
      </c>
      <c r="U398">
        <v>62.887936376781646</v>
      </c>
      <c r="V398">
        <v>58.289131551936279</v>
      </c>
      <c r="W398">
        <v>0.67021276595744705</v>
      </c>
      <c r="X398">
        <v>99</v>
      </c>
      <c r="Y398">
        <v>9682</v>
      </c>
      <c r="Z398">
        <v>8972</v>
      </c>
      <c r="AA398">
        <v>710</v>
      </c>
      <c r="AB398">
        <v>60</v>
      </c>
    </row>
    <row r="399" spans="1:28" x14ac:dyDescent="0.3">
      <c r="A399">
        <v>6</v>
      </c>
      <c r="B399">
        <v>2022</v>
      </c>
      <c r="C399">
        <v>99</v>
      </c>
      <c r="D399">
        <v>99</v>
      </c>
      <c r="E399">
        <v>31915</v>
      </c>
      <c r="F399">
        <v>170</v>
      </c>
      <c r="G399">
        <v>99</v>
      </c>
      <c r="H399">
        <v>9333</v>
      </c>
      <c r="I399">
        <v>64.094648019886733</v>
      </c>
      <c r="J399">
        <v>9.9921550636540797</v>
      </c>
      <c r="K399">
        <v>11.539679494050798</v>
      </c>
      <c r="L399">
        <v>50.98648622574769</v>
      </c>
      <c r="M399">
        <v>11.098703979814164</v>
      </c>
      <c r="N399">
        <v>49.772680353251509</v>
      </c>
      <c r="O399">
        <v>48.772654278504248</v>
      </c>
      <c r="P399">
        <v>128.22628741828197</v>
      </c>
      <c r="Q399">
        <v>125.84895056772569</v>
      </c>
      <c r="R399">
        <v>78.335495538944102</v>
      </c>
      <c r="S399">
        <v>73.354677085727445</v>
      </c>
      <c r="T399">
        <v>1.5475244303967188</v>
      </c>
      <c r="U399">
        <v>62.736526304510875</v>
      </c>
      <c r="V399">
        <v>58.495129053304083</v>
      </c>
      <c r="W399">
        <v>0.6644165863066539</v>
      </c>
      <c r="X399">
        <v>99</v>
      </c>
      <c r="Y399">
        <v>9333</v>
      </c>
      <c r="Z399">
        <v>8719</v>
      </c>
      <c r="AA399">
        <v>614</v>
      </c>
      <c r="AB399">
        <v>63</v>
      </c>
    </row>
    <row r="400" spans="1:28" x14ac:dyDescent="0.3">
      <c r="A400">
        <v>6</v>
      </c>
      <c r="B400">
        <v>2022</v>
      </c>
      <c r="C400">
        <v>99</v>
      </c>
      <c r="D400">
        <v>99</v>
      </c>
      <c r="E400">
        <v>31915</v>
      </c>
      <c r="F400">
        <v>170</v>
      </c>
      <c r="G400">
        <v>99</v>
      </c>
      <c r="H400">
        <v>13373</v>
      </c>
      <c r="I400">
        <v>66.108739246658018</v>
      </c>
      <c r="J400">
        <v>10.244667943805888</v>
      </c>
      <c r="K400">
        <v>11.86204038893043</v>
      </c>
      <c r="L400">
        <v>51.955409872849664</v>
      </c>
      <c r="M400">
        <v>11.175415070242687</v>
      </c>
      <c r="N400">
        <v>49.532619979238198</v>
      </c>
      <c r="O400">
        <v>48.547145708582818</v>
      </c>
      <c r="P400">
        <v>127.64551404853128</v>
      </c>
      <c r="Q400">
        <v>126.132024265645</v>
      </c>
      <c r="R400">
        <v>79.339969319924819</v>
      </c>
      <c r="S400">
        <v>74.772724364101904</v>
      </c>
      <c r="T400">
        <v>1.617372445124543</v>
      </c>
      <c r="U400">
        <v>62.427577955582159</v>
      </c>
      <c r="V400">
        <v>58.396747963398482</v>
      </c>
      <c r="W400">
        <v>0.65976220743288716</v>
      </c>
      <c r="X400">
        <v>99</v>
      </c>
      <c r="Y400">
        <v>13373</v>
      </c>
      <c r="Z400">
        <v>12528</v>
      </c>
      <c r="AA400">
        <v>845</v>
      </c>
      <c r="AB400">
        <v>65</v>
      </c>
    </row>
    <row r="401" spans="1:28" x14ac:dyDescent="0.3">
      <c r="A401">
        <v>6</v>
      </c>
      <c r="B401">
        <v>2022</v>
      </c>
      <c r="C401">
        <v>99</v>
      </c>
      <c r="D401">
        <v>99</v>
      </c>
      <c r="E401">
        <v>31915</v>
      </c>
      <c r="F401">
        <v>170</v>
      </c>
      <c r="G401">
        <v>99</v>
      </c>
      <c r="H401">
        <v>18279</v>
      </c>
      <c r="I401">
        <v>68.110768090816407</v>
      </c>
      <c r="J401">
        <v>10.486436915887882</v>
      </c>
      <c r="K401">
        <v>12.104687790729445</v>
      </c>
      <c r="L401">
        <v>52.924321839080008</v>
      </c>
      <c r="M401">
        <v>11.240443925233688</v>
      </c>
      <c r="N401">
        <v>49.28757520883228</v>
      </c>
      <c r="O401">
        <v>48.291639890167687</v>
      </c>
      <c r="P401">
        <v>127.6466121495327</v>
      </c>
      <c r="Q401">
        <v>125.42540887850468</v>
      </c>
      <c r="R401">
        <v>80.519333459572508</v>
      </c>
      <c r="S401">
        <v>76.057499267935327</v>
      </c>
      <c r="T401">
        <v>1.6182508748415587</v>
      </c>
      <c r="U401">
        <v>62.301493517150824</v>
      </c>
      <c r="V401">
        <v>58.180988014966722</v>
      </c>
      <c r="W401">
        <v>0.6495978992286231</v>
      </c>
      <c r="X401">
        <v>99</v>
      </c>
      <c r="Y401">
        <v>18279</v>
      </c>
      <c r="Z401">
        <v>17120</v>
      </c>
      <c r="AA401">
        <v>1159</v>
      </c>
      <c r="AB401">
        <v>67</v>
      </c>
    </row>
    <row r="402" spans="1:28" x14ac:dyDescent="0.3">
      <c r="A402">
        <v>6</v>
      </c>
      <c r="B402">
        <v>2022</v>
      </c>
      <c r="C402">
        <v>99</v>
      </c>
      <c r="D402">
        <v>99</v>
      </c>
      <c r="E402">
        <v>31915</v>
      </c>
      <c r="F402">
        <v>170</v>
      </c>
      <c r="G402">
        <v>99</v>
      </c>
      <c r="H402">
        <v>25691</v>
      </c>
      <c r="I402">
        <v>70.131681129719396</v>
      </c>
      <c r="J402">
        <v>10.748201199200603</v>
      </c>
      <c r="K402">
        <v>12.448136510532336</v>
      </c>
      <c r="L402">
        <v>53.778836195148301</v>
      </c>
      <c r="M402">
        <v>11.325308127914772</v>
      </c>
      <c r="N402">
        <v>49.04618331736976</v>
      </c>
      <c r="O402">
        <v>48.068337983592222</v>
      </c>
      <c r="P402">
        <v>128.52223517654895</v>
      </c>
      <c r="Q402">
        <v>126.7477931379081</v>
      </c>
      <c r="R402">
        <v>81.719872785097891</v>
      </c>
      <c r="S402">
        <v>77.356818561175302</v>
      </c>
      <c r="T402">
        <v>1.6999353113317373</v>
      </c>
      <c r="U402">
        <v>62.103966369545752</v>
      </c>
      <c r="V402">
        <v>57.813069119536451</v>
      </c>
      <c r="W402">
        <v>0.64882643727375344</v>
      </c>
      <c r="X402">
        <v>99</v>
      </c>
      <c r="Y402">
        <v>25691</v>
      </c>
      <c r="Z402">
        <v>24016</v>
      </c>
      <c r="AA402">
        <v>1675</v>
      </c>
      <c r="AB402">
        <v>69</v>
      </c>
    </row>
    <row r="403" spans="1:28" x14ac:dyDescent="0.3">
      <c r="A403">
        <v>6</v>
      </c>
      <c r="B403">
        <v>2022</v>
      </c>
      <c r="C403">
        <v>99</v>
      </c>
      <c r="D403">
        <v>99</v>
      </c>
      <c r="E403">
        <v>31915</v>
      </c>
      <c r="F403">
        <v>170</v>
      </c>
      <c r="G403">
        <v>99</v>
      </c>
      <c r="H403">
        <v>34265</v>
      </c>
      <c r="I403">
        <v>72.088116149415441</v>
      </c>
      <c r="J403">
        <v>11.012432703142622</v>
      </c>
      <c r="K403">
        <v>12.751068394780752</v>
      </c>
      <c r="L403">
        <v>54.751536418041411</v>
      </c>
      <c r="M403">
        <v>11.416401652685748</v>
      </c>
      <c r="N403">
        <v>48.874874780866513</v>
      </c>
      <c r="O403">
        <v>47.972888360152787</v>
      </c>
      <c r="P403">
        <v>128.34321397270563</v>
      </c>
      <c r="Q403">
        <v>127.46838612745712</v>
      </c>
      <c r="R403">
        <v>82.771033716448514</v>
      </c>
      <c r="S403">
        <v>78.71246937621703</v>
      </c>
      <c r="T403">
        <v>1.7386356916381269</v>
      </c>
      <c r="U403">
        <v>61.934131037501807</v>
      </c>
      <c r="V403">
        <v>57.4504217110768</v>
      </c>
      <c r="W403">
        <v>0.63055596089303989</v>
      </c>
      <c r="X403">
        <v>99</v>
      </c>
      <c r="Y403">
        <v>34265</v>
      </c>
      <c r="Z403">
        <v>31948</v>
      </c>
      <c r="AA403">
        <v>2317</v>
      </c>
      <c r="AB403">
        <v>71</v>
      </c>
    </row>
    <row r="404" spans="1:28" x14ac:dyDescent="0.3">
      <c r="A404">
        <v>6</v>
      </c>
      <c r="B404">
        <v>2022</v>
      </c>
      <c r="C404">
        <v>99</v>
      </c>
      <c r="D404">
        <v>99</v>
      </c>
      <c r="E404">
        <v>31915</v>
      </c>
      <c r="F404">
        <v>170</v>
      </c>
      <c r="G404">
        <v>99</v>
      </c>
      <c r="H404">
        <v>45759</v>
      </c>
      <c r="I404">
        <v>74.10034222348807</v>
      </c>
      <c r="J404">
        <v>11.287046534606858</v>
      </c>
      <c r="K404">
        <v>13.07632138172287</v>
      </c>
      <c r="L404">
        <v>55.627706602536207</v>
      </c>
      <c r="M404">
        <v>11.539584999764863</v>
      </c>
      <c r="N404">
        <v>48.745982447471839</v>
      </c>
      <c r="O404">
        <v>47.855206175861426</v>
      </c>
      <c r="P404">
        <v>128.66999952947816</v>
      </c>
      <c r="Q404">
        <v>128.04434668046861</v>
      </c>
      <c r="R404">
        <v>83.740519271948614</v>
      </c>
      <c r="S404">
        <v>80.049962210674593</v>
      </c>
      <c r="T404">
        <v>1.789274847116006</v>
      </c>
      <c r="U404">
        <v>61.742433182543323</v>
      </c>
      <c r="V404">
        <v>57.007195759546178</v>
      </c>
      <c r="W404">
        <v>0.62392097729408436</v>
      </c>
      <c r="X404">
        <v>99</v>
      </c>
      <c r="Y404">
        <v>45759</v>
      </c>
      <c r="Z404">
        <v>42506</v>
      </c>
      <c r="AA404">
        <v>3253</v>
      </c>
      <c r="AB404">
        <v>73</v>
      </c>
    </row>
    <row r="405" spans="1:28" x14ac:dyDescent="0.3">
      <c r="A405">
        <v>6</v>
      </c>
      <c r="B405">
        <v>2022</v>
      </c>
      <c r="C405">
        <v>99</v>
      </c>
      <c r="D405">
        <v>99</v>
      </c>
      <c r="E405">
        <v>31915</v>
      </c>
      <c r="F405">
        <v>170</v>
      </c>
      <c r="G405">
        <v>99</v>
      </c>
      <c r="H405">
        <v>61782</v>
      </c>
      <c r="I405">
        <v>76.086226889950993</v>
      </c>
      <c r="J405">
        <v>11.576317952125343</v>
      </c>
      <c r="K405">
        <v>13.418521930605703</v>
      </c>
      <c r="L405">
        <v>56.431575206049395</v>
      </c>
      <c r="M405">
        <v>11.558147260932619</v>
      </c>
      <c r="N405">
        <v>48.603420537213204</v>
      </c>
      <c r="O405">
        <v>47.716609244652751</v>
      </c>
      <c r="P405">
        <v>129.17242524916944</v>
      </c>
      <c r="Q405">
        <v>128.40761658302881</v>
      </c>
      <c r="R405">
        <v>84.696258572413612</v>
      </c>
      <c r="S405">
        <v>81.211014075102909</v>
      </c>
      <c r="T405">
        <v>1.8422039784803612</v>
      </c>
      <c r="U405">
        <v>61.532274772587499</v>
      </c>
      <c r="V405">
        <v>56.591383291940311</v>
      </c>
      <c r="W405">
        <v>0.62514971998316693</v>
      </c>
      <c r="X405">
        <v>99</v>
      </c>
      <c r="Y405">
        <v>61782</v>
      </c>
      <c r="Z405">
        <v>57191</v>
      </c>
      <c r="AA405">
        <v>4591</v>
      </c>
      <c r="AB405">
        <v>75</v>
      </c>
    </row>
    <row r="406" spans="1:28" x14ac:dyDescent="0.3">
      <c r="A406">
        <v>6</v>
      </c>
      <c r="B406">
        <v>2022</v>
      </c>
      <c r="C406">
        <v>99</v>
      </c>
      <c r="D406">
        <v>99</v>
      </c>
      <c r="E406">
        <v>31915</v>
      </c>
      <c r="F406">
        <v>170</v>
      </c>
      <c r="G406">
        <v>99</v>
      </c>
      <c r="H406">
        <v>76328</v>
      </c>
      <c r="I406">
        <v>78.098417875287211</v>
      </c>
      <c r="J406">
        <v>11.856554611080448</v>
      </c>
      <c r="K406">
        <v>13.775927387115772</v>
      </c>
      <c r="L406">
        <v>57.256090729162317</v>
      </c>
      <c r="M406">
        <v>11.708020446228877</v>
      </c>
      <c r="N406">
        <v>48.442756244126109</v>
      </c>
      <c r="O406">
        <v>47.579813142678091</v>
      </c>
      <c r="P406">
        <v>128.94529403388862</v>
      </c>
      <c r="Q406">
        <v>128.57477254282179</v>
      </c>
      <c r="R406">
        <v>85.68230881504401</v>
      </c>
      <c r="S406">
        <v>82.5314377436369</v>
      </c>
      <c r="T406">
        <v>1.9193727760353243</v>
      </c>
      <c r="U406">
        <v>61.317589875275111</v>
      </c>
      <c r="V406">
        <v>56.032012409558163</v>
      </c>
      <c r="W406">
        <v>0.60464049889948646</v>
      </c>
      <c r="X406">
        <v>99</v>
      </c>
      <c r="Y406">
        <v>76328</v>
      </c>
      <c r="Z406">
        <v>70233</v>
      </c>
      <c r="AA406">
        <v>6095</v>
      </c>
      <c r="AB406">
        <v>77</v>
      </c>
    </row>
    <row r="407" spans="1:28" x14ac:dyDescent="0.3">
      <c r="A407">
        <v>6</v>
      </c>
      <c r="B407">
        <v>2022</v>
      </c>
      <c r="C407">
        <v>99</v>
      </c>
      <c r="D407">
        <v>99</v>
      </c>
      <c r="E407">
        <v>31915</v>
      </c>
      <c r="F407">
        <v>170</v>
      </c>
      <c r="G407">
        <v>99</v>
      </c>
      <c r="H407">
        <v>93676</v>
      </c>
      <c r="I407">
        <v>80.096640649387709</v>
      </c>
      <c r="J407">
        <v>12.099048242639652</v>
      </c>
      <c r="K407">
        <v>14.08040058951063</v>
      </c>
      <c r="L407">
        <v>58.125394540094547</v>
      </c>
      <c r="M407">
        <v>11.777272408390235</v>
      </c>
      <c r="N407">
        <v>48.249397759431211</v>
      </c>
      <c r="O407">
        <v>47.372813172420251</v>
      </c>
      <c r="P407">
        <v>129.62254752940629</v>
      </c>
      <c r="Q407">
        <v>129.39518976685449</v>
      </c>
      <c r="R407">
        <v>86.51208810117744</v>
      </c>
      <c r="S407">
        <v>83.773559817523363</v>
      </c>
      <c r="T407">
        <v>1.9813523468709828</v>
      </c>
      <c r="U407">
        <v>61.142544515137295</v>
      </c>
      <c r="V407">
        <v>55.441830586217456</v>
      </c>
      <c r="W407">
        <v>0.60058072505230808</v>
      </c>
      <c r="X407">
        <v>99</v>
      </c>
      <c r="Y407">
        <v>93676</v>
      </c>
      <c r="Z407">
        <v>85526</v>
      </c>
      <c r="AA407">
        <v>8150</v>
      </c>
      <c r="AB407">
        <v>79</v>
      </c>
    </row>
    <row r="408" spans="1:28" x14ac:dyDescent="0.3">
      <c r="A408">
        <v>6</v>
      </c>
      <c r="B408">
        <v>2022</v>
      </c>
      <c r="C408">
        <v>99</v>
      </c>
      <c r="D408">
        <v>99</v>
      </c>
      <c r="E408">
        <v>31915</v>
      </c>
      <c r="F408">
        <v>170</v>
      </c>
      <c r="G408">
        <v>99</v>
      </c>
      <c r="H408">
        <v>109559</v>
      </c>
      <c r="I408">
        <v>82.068960097747492</v>
      </c>
      <c r="J408">
        <v>12.349699283720858</v>
      </c>
      <c r="K408">
        <v>14.388784195916463</v>
      </c>
      <c r="L408">
        <v>58.912810388282765</v>
      </c>
      <c r="M408">
        <v>11.859206350805112</v>
      </c>
      <c r="N408">
        <v>48.093096360778624</v>
      </c>
      <c r="O408">
        <v>47.263018419249526</v>
      </c>
      <c r="P408">
        <v>129.82508739585538</v>
      </c>
      <c r="Q408">
        <v>130.01955411381883</v>
      </c>
      <c r="R408">
        <v>87.286687590904549</v>
      </c>
      <c r="S408">
        <v>84.918609486149052</v>
      </c>
      <c r="T408">
        <v>2.0390849121956021</v>
      </c>
      <c r="U408">
        <v>60.957411075311001</v>
      </c>
      <c r="V408">
        <v>54.856774881827612</v>
      </c>
      <c r="W408">
        <v>0.58019879699522636</v>
      </c>
      <c r="X408">
        <v>99</v>
      </c>
      <c r="Y408">
        <v>109559</v>
      </c>
      <c r="Z408">
        <v>99263</v>
      </c>
      <c r="AA408">
        <v>10296</v>
      </c>
      <c r="AB408">
        <v>81</v>
      </c>
    </row>
    <row r="409" spans="1:28" x14ac:dyDescent="0.3">
      <c r="A409">
        <v>6</v>
      </c>
      <c r="B409">
        <v>2022</v>
      </c>
      <c r="C409">
        <v>99</v>
      </c>
      <c r="D409">
        <v>99</v>
      </c>
      <c r="E409">
        <v>31915</v>
      </c>
      <c r="F409">
        <v>170</v>
      </c>
      <c r="G409">
        <v>99</v>
      </c>
      <c r="H409">
        <v>122624</v>
      </c>
      <c r="I409">
        <v>84.068739717744691</v>
      </c>
      <c r="J409">
        <v>12.623429297974871</v>
      </c>
      <c r="K409">
        <v>14.715386303739338</v>
      </c>
      <c r="L409">
        <v>59.742465422559057</v>
      </c>
      <c r="M409">
        <v>11.942279538642673</v>
      </c>
      <c r="N409">
        <v>47.860902972671035</v>
      </c>
      <c r="O409">
        <v>47.076030670276367</v>
      </c>
      <c r="P409">
        <v>130.01187005603538</v>
      </c>
      <c r="Q409">
        <v>130.40435927708657</v>
      </c>
      <c r="R409">
        <v>88.064128070738747</v>
      </c>
      <c r="S409">
        <v>86.141382808034322</v>
      </c>
      <c r="T409">
        <v>2.0919570057644687</v>
      </c>
      <c r="U409">
        <v>60.760446568371606</v>
      </c>
      <c r="V409">
        <v>54.207624057363091</v>
      </c>
      <c r="W409">
        <v>0.56012689196242171</v>
      </c>
      <c r="X409">
        <v>99</v>
      </c>
      <c r="Y409">
        <v>122624</v>
      </c>
      <c r="Z409">
        <v>110110</v>
      </c>
      <c r="AA409">
        <v>12514</v>
      </c>
      <c r="AB409">
        <v>83</v>
      </c>
    </row>
    <row r="410" spans="1:28" x14ac:dyDescent="0.3">
      <c r="A410">
        <v>6</v>
      </c>
      <c r="B410">
        <v>2022</v>
      </c>
      <c r="C410">
        <v>99</v>
      </c>
      <c r="D410">
        <v>99</v>
      </c>
      <c r="E410">
        <v>31915</v>
      </c>
      <c r="F410">
        <v>170</v>
      </c>
      <c r="G410">
        <v>99</v>
      </c>
      <c r="H410">
        <v>130071</v>
      </c>
      <c r="I410">
        <v>86.048535562909805</v>
      </c>
      <c r="J410">
        <v>12.859998111377148</v>
      </c>
      <c r="K410">
        <v>15.010542426340672</v>
      </c>
      <c r="L410">
        <v>60.460231727958401</v>
      </c>
      <c r="M410">
        <v>11.995522247117556</v>
      </c>
      <c r="N410">
        <v>47.702124006250124</v>
      </c>
      <c r="O410">
        <v>46.931144640909586</v>
      </c>
      <c r="P410">
        <v>130.44318630565047</v>
      </c>
      <c r="Q410">
        <v>130.99531278168379</v>
      </c>
      <c r="R410">
        <v>88.818435565295857</v>
      </c>
      <c r="S410">
        <v>87.156284037991909</v>
      </c>
      <c r="T410">
        <v>2.1505443149635193</v>
      </c>
      <c r="U410">
        <v>60.584934381991403</v>
      </c>
      <c r="V410">
        <v>53.93105723438353</v>
      </c>
      <c r="W410">
        <v>0.56444557203373524</v>
      </c>
      <c r="X410">
        <v>99</v>
      </c>
      <c r="Y410">
        <v>130071</v>
      </c>
      <c r="Z410">
        <v>116487</v>
      </c>
      <c r="AA410">
        <v>13584</v>
      </c>
      <c r="AB410">
        <v>85</v>
      </c>
    </row>
    <row r="411" spans="1:28" x14ac:dyDescent="0.3">
      <c r="A411">
        <v>6</v>
      </c>
      <c r="B411">
        <v>2022</v>
      </c>
      <c r="C411">
        <v>99</v>
      </c>
      <c r="D411">
        <v>99</v>
      </c>
      <c r="E411">
        <v>31915</v>
      </c>
      <c r="F411">
        <v>170</v>
      </c>
      <c r="G411">
        <v>99</v>
      </c>
      <c r="H411">
        <v>181568</v>
      </c>
      <c r="I411">
        <v>88.517707794474973</v>
      </c>
      <c r="J411">
        <v>13.161243811343825</v>
      </c>
      <c r="K411">
        <v>15.375130450597323</v>
      </c>
      <c r="L411">
        <v>61.448596476723409</v>
      </c>
      <c r="M411">
        <v>12.067644029729845</v>
      </c>
      <c r="N411">
        <v>47.471066021345251</v>
      </c>
      <c r="O411">
        <v>46.749747122157075</v>
      </c>
      <c r="P411">
        <v>130.68720335039552</v>
      </c>
      <c r="Q411">
        <v>131.69544365996202</v>
      </c>
      <c r="R411">
        <v>89.707163471358044</v>
      </c>
      <c r="S411">
        <v>88.453415789710945</v>
      </c>
      <c r="T411">
        <v>2.2138866392535035</v>
      </c>
      <c r="U411">
        <v>60.365692192456819</v>
      </c>
      <c r="V411">
        <v>53.317788276583443</v>
      </c>
      <c r="W411">
        <v>0.54556419633415565</v>
      </c>
      <c r="X411">
        <v>99</v>
      </c>
      <c r="Y411">
        <v>181568</v>
      </c>
      <c r="Z411">
        <v>161182</v>
      </c>
      <c r="AA411">
        <v>20386</v>
      </c>
      <c r="AB411">
        <v>87</v>
      </c>
    </row>
    <row r="412" spans="1:28" x14ac:dyDescent="0.3">
      <c r="A412">
        <v>6</v>
      </c>
      <c r="B412">
        <v>2022</v>
      </c>
      <c r="C412">
        <v>99</v>
      </c>
      <c r="D412">
        <v>99</v>
      </c>
      <c r="E412">
        <v>31915</v>
      </c>
      <c r="F412">
        <v>170</v>
      </c>
      <c r="G412">
        <v>99</v>
      </c>
      <c r="H412">
        <v>216951</v>
      </c>
      <c r="I412">
        <v>92.286797058056962</v>
      </c>
      <c r="J412">
        <v>13.619999580743849</v>
      </c>
      <c r="K412">
        <v>15.930304097990204</v>
      </c>
      <c r="L412">
        <v>62.730032010774465</v>
      </c>
      <c r="M412">
        <v>12.190230276604368</v>
      </c>
      <c r="N412">
        <v>47.251050893652717</v>
      </c>
      <c r="O412">
        <v>46.557096799559645</v>
      </c>
      <c r="P412">
        <v>131.40328489149061</v>
      </c>
      <c r="Q412">
        <v>132.43295565314915</v>
      </c>
      <c r="R412">
        <v>90.840336997672239</v>
      </c>
      <c r="S412">
        <v>90.13724094643571</v>
      </c>
      <c r="T412">
        <v>2.3103045172463497</v>
      </c>
      <c r="U412">
        <v>60.017326493079082</v>
      </c>
      <c r="V412">
        <v>52.612252603013403</v>
      </c>
      <c r="W412">
        <v>0.56438089706892347</v>
      </c>
      <c r="X412">
        <v>99</v>
      </c>
      <c r="Y412">
        <v>216951</v>
      </c>
      <c r="Z412">
        <v>190814</v>
      </c>
      <c r="AA412">
        <v>26137</v>
      </c>
      <c r="AB412">
        <v>90</v>
      </c>
    </row>
    <row r="413" spans="1:28" x14ac:dyDescent="0.3">
      <c r="A413">
        <v>6</v>
      </c>
      <c r="B413">
        <v>2022</v>
      </c>
      <c r="C413">
        <v>99</v>
      </c>
      <c r="D413">
        <v>99</v>
      </c>
      <c r="E413">
        <v>31915</v>
      </c>
      <c r="F413">
        <v>170</v>
      </c>
      <c r="G413">
        <v>99</v>
      </c>
      <c r="H413">
        <v>102711</v>
      </c>
      <c r="I413">
        <v>97.17291438444191</v>
      </c>
      <c r="J413">
        <v>14.198942745063103</v>
      </c>
      <c r="K413">
        <v>16.583105921097594</v>
      </c>
      <c r="L413">
        <v>64.207529770605518</v>
      </c>
      <c r="M413">
        <v>12.33378633615329</v>
      </c>
      <c r="N413">
        <v>47.087820090089075</v>
      </c>
      <c r="O413">
        <v>46.406946587072682</v>
      </c>
      <c r="P413">
        <v>131.92665072198133</v>
      </c>
      <c r="Q413">
        <v>132.94815427428281</v>
      </c>
      <c r="R413">
        <v>92.023838342392608</v>
      </c>
      <c r="S413">
        <v>91.830402821940893</v>
      </c>
      <c r="T413">
        <v>2.3841631760344848</v>
      </c>
      <c r="U413">
        <v>59.590160742276865</v>
      </c>
      <c r="V413">
        <v>51.884418734669033</v>
      </c>
      <c r="W413">
        <v>0.59355862565840078</v>
      </c>
      <c r="X413">
        <v>99</v>
      </c>
      <c r="Y413">
        <v>102711</v>
      </c>
      <c r="Z413">
        <v>89477</v>
      </c>
      <c r="AA413">
        <v>13234</v>
      </c>
      <c r="AB413">
        <v>95</v>
      </c>
    </row>
    <row r="414" spans="1:28" x14ac:dyDescent="0.3">
      <c r="A414">
        <v>6</v>
      </c>
      <c r="B414">
        <v>2022</v>
      </c>
      <c r="C414">
        <v>99</v>
      </c>
      <c r="D414">
        <v>99</v>
      </c>
      <c r="E414">
        <v>31915</v>
      </c>
      <c r="F414">
        <v>170</v>
      </c>
      <c r="G414">
        <v>99</v>
      </c>
      <c r="H414">
        <v>40146</v>
      </c>
      <c r="I414">
        <v>102.10091614968621</v>
      </c>
      <c r="J414">
        <v>14.794249734050117</v>
      </c>
      <c r="K414">
        <v>17.284837994117929</v>
      </c>
      <c r="L414">
        <v>65.560069801067584</v>
      </c>
      <c r="M414">
        <v>12.43829677122581</v>
      </c>
      <c r="N414">
        <v>46.785975101348434</v>
      </c>
      <c r="O414">
        <v>46.21740631021887</v>
      </c>
      <c r="P414">
        <v>131.5984301773957</v>
      </c>
      <c r="Q414">
        <v>133.34432592507403</v>
      </c>
      <c r="R414">
        <v>92.893145186579133</v>
      </c>
      <c r="S414">
        <v>93.125710221956012</v>
      </c>
      <c r="T414">
        <v>2.4905882600678155</v>
      </c>
      <c r="U414">
        <v>59.121207592288144</v>
      </c>
      <c r="V414">
        <v>51.385042135151323</v>
      </c>
      <c r="W414">
        <v>0.59472923828027724</v>
      </c>
      <c r="X414">
        <v>99</v>
      </c>
      <c r="Y414">
        <v>40146</v>
      </c>
      <c r="Z414">
        <v>34781</v>
      </c>
      <c r="AA414">
        <v>5365</v>
      </c>
      <c r="AB414">
        <v>100</v>
      </c>
    </row>
    <row r="415" spans="1:28" x14ac:dyDescent="0.3">
      <c r="A415">
        <v>6</v>
      </c>
      <c r="B415">
        <v>2022</v>
      </c>
      <c r="C415">
        <v>99</v>
      </c>
      <c r="D415">
        <v>99</v>
      </c>
      <c r="E415">
        <v>31915</v>
      </c>
      <c r="F415">
        <v>170</v>
      </c>
      <c r="G415">
        <v>99</v>
      </c>
      <c r="H415">
        <v>14296</v>
      </c>
      <c r="I415">
        <v>107.1029322830919</v>
      </c>
      <c r="J415">
        <v>15.342967430639296</v>
      </c>
      <c r="K415">
        <v>17.92399510146959</v>
      </c>
      <c r="L415">
        <v>66.718378245957794</v>
      </c>
      <c r="M415">
        <v>12.54528347406519</v>
      </c>
      <c r="N415">
        <v>46.333118867621046</v>
      </c>
      <c r="O415">
        <v>45.77753640679056</v>
      </c>
      <c r="P415">
        <v>131.09400884599921</v>
      </c>
      <c r="Q415">
        <v>132.63956574185772</v>
      </c>
      <c r="R415">
        <v>93.364826432454706</v>
      </c>
      <c r="S415">
        <v>93.855947026487115</v>
      </c>
      <c r="T415">
        <v>2.5810276708302951</v>
      </c>
      <c r="U415">
        <v>58.687744823726909</v>
      </c>
      <c r="V415">
        <v>51.433547203796707</v>
      </c>
      <c r="W415">
        <v>0.59016508114157806</v>
      </c>
      <c r="X415">
        <v>99</v>
      </c>
      <c r="Y415">
        <v>14296</v>
      </c>
      <c r="Z415">
        <v>12435</v>
      </c>
      <c r="AA415">
        <v>1861</v>
      </c>
      <c r="AB415">
        <v>105</v>
      </c>
    </row>
    <row r="416" spans="1:28" x14ac:dyDescent="0.3">
      <c r="A416">
        <v>6</v>
      </c>
      <c r="B416">
        <v>2022</v>
      </c>
      <c r="C416">
        <v>99</v>
      </c>
      <c r="D416">
        <v>99</v>
      </c>
      <c r="E416">
        <v>31915</v>
      </c>
      <c r="F416">
        <v>170</v>
      </c>
      <c r="G416">
        <v>99</v>
      </c>
      <c r="H416">
        <v>5586</v>
      </c>
      <c r="I416">
        <v>112.17773898495481</v>
      </c>
      <c r="J416">
        <v>15.790537190082684</v>
      </c>
      <c r="K416">
        <v>18.450270560831445</v>
      </c>
      <c r="L416">
        <v>67.62315638450481</v>
      </c>
      <c r="M416">
        <v>12.589462809917311</v>
      </c>
      <c r="N416">
        <v>45.650475403059112</v>
      </c>
      <c r="O416">
        <v>45.297168836536471</v>
      </c>
      <c r="P416">
        <v>130.98801652892561</v>
      </c>
      <c r="Q416">
        <v>132.79979338842972</v>
      </c>
      <c r="R416">
        <v>93.134236453202064</v>
      </c>
      <c r="S416">
        <v>94.014914992272097</v>
      </c>
      <c r="T416">
        <v>2.6597333707487594</v>
      </c>
      <c r="U416">
        <v>58.313462226996045</v>
      </c>
      <c r="V416">
        <v>51.141849386960978</v>
      </c>
      <c r="W416">
        <v>0.57930540637307537</v>
      </c>
      <c r="X416">
        <v>99</v>
      </c>
      <c r="Y416">
        <v>5586</v>
      </c>
      <c r="Z416">
        <v>4840</v>
      </c>
      <c r="AA416">
        <v>746</v>
      </c>
      <c r="AB416">
        <v>110</v>
      </c>
    </row>
    <row r="417" spans="1:28" x14ac:dyDescent="0.3">
      <c r="A417">
        <v>6</v>
      </c>
      <c r="B417">
        <v>2022</v>
      </c>
      <c r="C417">
        <v>99</v>
      </c>
      <c r="D417">
        <v>99</v>
      </c>
      <c r="E417">
        <v>31915</v>
      </c>
      <c r="F417">
        <v>170</v>
      </c>
      <c r="G417">
        <v>99</v>
      </c>
      <c r="H417">
        <v>2664</v>
      </c>
      <c r="I417">
        <v>117.28367491932252</v>
      </c>
      <c r="J417">
        <v>16.146288209606979</v>
      </c>
      <c r="K417">
        <v>18.845864012021064</v>
      </c>
      <c r="L417">
        <v>68.30475366679201</v>
      </c>
      <c r="M417">
        <v>12.584628820960733</v>
      </c>
      <c r="N417">
        <v>44.36899563318778</v>
      </c>
      <c r="O417">
        <v>44.142794759825321</v>
      </c>
      <c r="P417">
        <v>128.42794759825327</v>
      </c>
      <c r="Q417">
        <v>132.89519650655018</v>
      </c>
      <c r="R417">
        <v>92.761428571428638</v>
      </c>
      <c r="S417">
        <v>93.750523311132199</v>
      </c>
      <c r="T417">
        <v>2.6995758024140808</v>
      </c>
      <c r="U417">
        <v>58.020270270270288</v>
      </c>
      <c r="V417">
        <v>50.692268367481667</v>
      </c>
      <c r="W417">
        <v>0.57620120120120122</v>
      </c>
      <c r="X417">
        <v>99</v>
      </c>
      <c r="Y417">
        <v>2664</v>
      </c>
      <c r="Z417">
        <v>2290</v>
      </c>
      <c r="AA417">
        <v>374</v>
      </c>
      <c r="AB417">
        <v>115</v>
      </c>
    </row>
    <row r="418" spans="1:28" x14ac:dyDescent="0.3">
      <c r="A418">
        <v>6</v>
      </c>
      <c r="B418">
        <v>2022</v>
      </c>
      <c r="C418">
        <v>99</v>
      </c>
      <c r="D418">
        <v>99</v>
      </c>
      <c r="E418">
        <v>31915</v>
      </c>
      <c r="F418">
        <v>170</v>
      </c>
      <c r="G418">
        <v>99</v>
      </c>
      <c r="H418">
        <v>1485</v>
      </c>
      <c r="I418">
        <v>122.38382491014124</v>
      </c>
      <c r="J418">
        <v>16.612605687932376</v>
      </c>
      <c r="K418">
        <v>19.316644204851805</v>
      </c>
      <c r="L418">
        <v>68.770391627279054</v>
      </c>
      <c r="M418">
        <v>12.56141429669486</v>
      </c>
      <c r="N418">
        <v>43.232129131437361</v>
      </c>
      <c r="O418">
        <v>43.218293620292094</v>
      </c>
      <c r="P418">
        <v>127.6610299769408</v>
      </c>
      <c r="Q418">
        <v>131.83704842428904</v>
      </c>
      <c r="R418">
        <v>93.31128608923872</v>
      </c>
      <c r="S418">
        <v>94.323131672597881</v>
      </c>
      <c r="T418">
        <v>2.7040385169194243</v>
      </c>
      <c r="U418">
        <v>57.645791245791251</v>
      </c>
      <c r="V418">
        <v>51.552518691431594</v>
      </c>
      <c r="W418">
        <v>0.56228956228956206</v>
      </c>
      <c r="X418">
        <v>99</v>
      </c>
      <c r="Y418">
        <v>1485</v>
      </c>
      <c r="Z418">
        <v>1301</v>
      </c>
      <c r="AA418">
        <v>184</v>
      </c>
      <c r="AB418">
        <v>120</v>
      </c>
    </row>
    <row r="419" spans="1:28" x14ac:dyDescent="0.3">
      <c r="A419">
        <v>7</v>
      </c>
      <c r="B419">
        <v>2022</v>
      </c>
      <c r="C419">
        <v>99</v>
      </c>
      <c r="D419">
        <v>99</v>
      </c>
      <c r="E419">
        <v>31915</v>
      </c>
      <c r="F419">
        <v>170</v>
      </c>
      <c r="G419">
        <v>6</v>
      </c>
      <c r="H419">
        <v>2077</v>
      </c>
      <c r="I419">
        <v>46.042758784989722</v>
      </c>
      <c r="J419">
        <v>8.5049504950495134</v>
      </c>
      <c r="K419">
        <v>10.070202214732774</v>
      </c>
      <c r="L419">
        <v>41.833895040924411</v>
      </c>
      <c r="M419">
        <v>10.428660760812919</v>
      </c>
      <c r="N419">
        <v>53.045857217300686</v>
      </c>
      <c r="O419">
        <v>51.843147472642002</v>
      </c>
      <c r="P419">
        <v>127.17873892652425</v>
      </c>
      <c r="Q419">
        <v>122.12089630015632</v>
      </c>
      <c r="R419">
        <v>66.031439192777484</v>
      </c>
      <c r="S419">
        <v>61.613994778067855</v>
      </c>
      <c r="T419">
        <v>1.5652517196832569</v>
      </c>
      <c r="U419">
        <v>63.416947520462195</v>
      </c>
      <c r="V419">
        <v>59.63547403546405</v>
      </c>
      <c r="W419">
        <v>1</v>
      </c>
      <c r="X419">
        <v>99</v>
      </c>
      <c r="Y419">
        <v>2077</v>
      </c>
      <c r="Z419">
        <v>1919</v>
      </c>
      <c r="AA419">
        <v>158</v>
      </c>
      <c r="AB419">
        <v>40</v>
      </c>
    </row>
    <row r="420" spans="1:28" x14ac:dyDescent="0.3">
      <c r="A420">
        <v>7</v>
      </c>
      <c r="B420">
        <v>2022</v>
      </c>
      <c r="C420">
        <v>99</v>
      </c>
      <c r="D420">
        <v>99</v>
      </c>
      <c r="E420">
        <v>31915</v>
      </c>
      <c r="F420">
        <v>170</v>
      </c>
      <c r="G420">
        <v>6</v>
      </c>
      <c r="H420">
        <v>2564</v>
      </c>
      <c r="I420">
        <v>52.806977377607311</v>
      </c>
      <c r="J420">
        <v>8.8706422018348583</v>
      </c>
      <c r="K420">
        <v>10.392930159968779</v>
      </c>
      <c r="L420">
        <v>44.893957845433128</v>
      </c>
      <c r="M420">
        <v>10.654045037531272</v>
      </c>
      <c r="N420">
        <v>51.16138448707256</v>
      </c>
      <c r="O420">
        <v>49.969557964970818</v>
      </c>
      <c r="P420">
        <v>126.49624687239364</v>
      </c>
      <c r="Q420">
        <v>120.8744787322769</v>
      </c>
      <c r="R420">
        <v>70.6486052409129</v>
      </c>
      <c r="S420">
        <v>65.512974551522717</v>
      </c>
      <c r="T420">
        <v>1.5222879581339217</v>
      </c>
      <c r="U420">
        <v>63.296801872074894</v>
      </c>
      <c r="V420">
        <v>59.795075009243405</v>
      </c>
      <c r="W420">
        <v>1</v>
      </c>
      <c r="X420">
        <v>99</v>
      </c>
      <c r="Y420">
        <v>2564</v>
      </c>
      <c r="Z420">
        <v>2398</v>
      </c>
      <c r="AA420">
        <v>166</v>
      </c>
      <c r="AB420">
        <v>50</v>
      </c>
    </row>
    <row r="421" spans="1:28" x14ac:dyDescent="0.3">
      <c r="A421">
        <v>7</v>
      </c>
      <c r="B421">
        <v>2022</v>
      </c>
      <c r="C421">
        <v>99</v>
      </c>
      <c r="D421">
        <v>99</v>
      </c>
      <c r="E421">
        <v>31915</v>
      </c>
      <c r="F421">
        <v>170</v>
      </c>
      <c r="G421">
        <v>6</v>
      </c>
      <c r="H421">
        <v>5603</v>
      </c>
      <c r="I421">
        <v>57.852680705006954</v>
      </c>
      <c r="J421">
        <v>9.3609552691433286</v>
      </c>
      <c r="K421">
        <v>10.840755222281752</v>
      </c>
      <c r="L421">
        <v>47.40620000000014</v>
      </c>
      <c r="M421">
        <v>10.852615617892324</v>
      </c>
      <c r="N421">
        <v>50.57535545023697</v>
      </c>
      <c r="O421">
        <v>49.681016499146594</v>
      </c>
      <c r="P421">
        <v>127.43574677786202</v>
      </c>
      <c r="Q421">
        <v>124.50265352539802</v>
      </c>
      <c r="R421">
        <v>74.033598448108492</v>
      </c>
      <c r="S421">
        <v>68.777803073420642</v>
      </c>
      <c r="T421">
        <v>1.4797999531384249</v>
      </c>
      <c r="U421">
        <v>63.045868284847401</v>
      </c>
      <c r="V421">
        <v>59.617680168167269</v>
      </c>
      <c r="W421">
        <v>1</v>
      </c>
      <c r="X421">
        <v>99</v>
      </c>
      <c r="Y421">
        <v>5603</v>
      </c>
      <c r="Z421">
        <v>5276</v>
      </c>
      <c r="AA421">
        <v>327</v>
      </c>
      <c r="AB421">
        <v>55</v>
      </c>
    </row>
    <row r="422" spans="1:28" x14ac:dyDescent="0.3">
      <c r="A422">
        <v>7</v>
      </c>
      <c r="B422">
        <v>2022</v>
      </c>
      <c r="C422">
        <v>99</v>
      </c>
      <c r="D422">
        <v>99</v>
      </c>
      <c r="E422">
        <v>31915</v>
      </c>
      <c r="F422">
        <v>170</v>
      </c>
      <c r="G422">
        <v>6</v>
      </c>
      <c r="H422">
        <v>6489</v>
      </c>
      <c r="I422">
        <v>61.650220371498449</v>
      </c>
      <c r="J422">
        <v>9.7899385312196987</v>
      </c>
      <c r="K422">
        <v>11.315003083564619</v>
      </c>
      <c r="L422">
        <v>49.381495528831195</v>
      </c>
      <c r="M422">
        <v>11.010482044645704</v>
      </c>
      <c r="N422">
        <v>50.245914900501553</v>
      </c>
      <c r="O422">
        <v>49.194660194174759</v>
      </c>
      <c r="P422">
        <v>129.48738272403753</v>
      </c>
      <c r="Q422">
        <v>125.94936913620188</v>
      </c>
      <c r="R422">
        <v>76.778412911903203</v>
      </c>
      <c r="S422">
        <v>71.494830659536547</v>
      </c>
      <c r="T422">
        <v>1.5250645523449149</v>
      </c>
      <c r="U422">
        <v>62.768223146863917</v>
      </c>
      <c r="V422">
        <v>59.822671483296077</v>
      </c>
      <c r="W422">
        <v>1</v>
      </c>
      <c r="X422">
        <v>99</v>
      </c>
      <c r="Y422">
        <v>6489</v>
      </c>
      <c r="Z422">
        <v>6182</v>
      </c>
      <c r="AA422">
        <v>307</v>
      </c>
      <c r="AB422">
        <v>60</v>
      </c>
    </row>
    <row r="423" spans="1:28" x14ac:dyDescent="0.3">
      <c r="A423">
        <v>7</v>
      </c>
      <c r="B423">
        <v>2022</v>
      </c>
      <c r="C423">
        <v>99</v>
      </c>
      <c r="D423">
        <v>99</v>
      </c>
      <c r="E423">
        <v>31915</v>
      </c>
      <c r="F423">
        <v>170</v>
      </c>
      <c r="G423">
        <v>6</v>
      </c>
      <c r="H423">
        <v>6201</v>
      </c>
      <c r="I423">
        <v>64.089790354541293</v>
      </c>
      <c r="J423">
        <v>10.10857431069268</v>
      </c>
      <c r="K423">
        <v>11.656237096774179</v>
      </c>
      <c r="L423">
        <v>50.591287096774174</v>
      </c>
      <c r="M423">
        <v>11.049529253530562</v>
      </c>
      <c r="N423">
        <v>50.011600537995989</v>
      </c>
      <c r="O423">
        <v>48.999495543971754</v>
      </c>
      <c r="P423">
        <v>129.86230665770009</v>
      </c>
      <c r="Q423">
        <v>127.1133154001345</v>
      </c>
      <c r="R423">
        <v>78.465340609047701</v>
      </c>
      <c r="S423">
        <v>73.129986522911011</v>
      </c>
      <c r="T423">
        <v>1.5476627860814975</v>
      </c>
      <c r="U423">
        <v>62.568940493468759</v>
      </c>
      <c r="V423">
        <v>59.907651735277184</v>
      </c>
      <c r="W423">
        <v>1</v>
      </c>
      <c r="X423">
        <v>99</v>
      </c>
      <c r="Y423">
        <v>6201</v>
      </c>
      <c r="Z423">
        <v>5948</v>
      </c>
      <c r="AA423">
        <v>253</v>
      </c>
      <c r="AB423">
        <v>63</v>
      </c>
    </row>
    <row r="424" spans="1:28" x14ac:dyDescent="0.3">
      <c r="A424">
        <v>7</v>
      </c>
      <c r="B424">
        <v>2022</v>
      </c>
      <c r="C424">
        <v>99</v>
      </c>
      <c r="D424">
        <v>99</v>
      </c>
      <c r="E424">
        <v>31915</v>
      </c>
      <c r="F424">
        <v>170</v>
      </c>
      <c r="G424">
        <v>6</v>
      </c>
      <c r="H424">
        <v>8823</v>
      </c>
      <c r="I424">
        <v>66.107269633687324</v>
      </c>
      <c r="J424">
        <v>10.378718886398518</v>
      </c>
      <c r="K424">
        <v>11.989196327363421</v>
      </c>
      <c r="L424">
        <v>51.546391974608888</v>
      </c>
      <c r="M424">
        <v>11.121080570956687</v>
      </c>
      <c r="N424">
        <v>49.743952802359878</v>
      </c>
      <c r="O424">
        <v>48.764365781710914</v>
      </c>
      <c r="P424">
        <v>129.2137548661083</v>
      </c>
      <c r="Q424">
        <v>127.21517046124811</v>
      </c>
      <c r="R424">
        <v>79.429350420907014</v>
      </c>
      <c r="S424">
        <v>74.539088332546385</v>
      </c>
      <c r="T424">
        <v>1.610477440964905</v>
      </c>
      <c r="U424">
        <v>62.293890966791317</v>
      </c>
      <c r="V424">
        <v>59.721636012576795</v>
      </c>
      <c r="W424">
        <v>1</v>
      </c>
      <c r="X424">
        <v>99</v>
      </c>
      <c r="Y424">
        <v>8823</v>
      </c>
      <c r="Z424">
        <v>8477</v>
      </c>
      <c r="AA424">
        <v>346</v>
      </c>
      <c r="AB424">
        <v>65</v>
      </c>
    </row>
    <row r="425" spans="1:28" x14ac:dyDescent="0.3">
      <c r="A425">
        <v>7</v>
      </c>
      <c r="B425">
        <v>2022</v>
      </c>
      <c r="C425">
        <v>99</v>
      </c>
      <c r="D425">
        <v>99</v>
      </c>
      <c r="E425">
        <v>31915</v>
      </c>
      <c r="F425">
        <v>170</v>
      </c>
      <c r="G425">
        <v>6</v>
      </c>
      <c r="H425">
        <v>11874</v>
      </c>
      <c r="I425">
        <v>68.111197572219609</v>
      </c>
      <c r="J425">
        <v>10.611152089919239</v>
      </c>
      <c r="K425">
        <v>12.23391373936478</v>
      </c>
      <c r="L425">
        <v>52.578026116259309</v>
      </c>
      <c r="M425">
        <v>11.216894977168977</v>
      </c>
      <c r="N425">
        <v>49.580925616931587</v>
      </c>
      <c r="O425">
        <v>48.588441946249773</v>
      </c>
      <c r="P425">
        <v>129.72233930453109</v>
      </c>
      <c r="Q425">
        <v>126.63645943098</v>
      </c>
      <c r="R425">
        <v>80.76895963615722</v>
      </c>
      <c r="S425">
        <v>75.902649414664509</v>
      </c>
      <c r="T425">
        <v>1.6227616494455397</v>
      </c>
      <c r="U425">
        <v>62.175425298972542</v>
      </c>
      <c r="V425">
        <v>59.421281229421503</v>
      </c>
      <c r="W425">
        <v>1</v>
      </c>
      <c r="X425">
        <v>99</v>
      </c>
      <c r="Y425">
        <v>11874</v>
      </c>
      <c r="Z425">
        <v>11388</v>
      </c>
      <c r="AA425">
        <v>486</v>
      </c>
      <c r="AB425">
        <v>67</v>
      </c>
    </row>
    <row r="426" spans="1:28" x14ac:dyDescent="0.3">
      <c r="A426">
        <v>7</v>
      </c>
      <c r="B426">
        <v>2022</v>
      </c>
      <c r="C426">
        <v>99</v>
      </c>
      <c r="D426">
        <v>99</v>
      </c>
      <c r="E426">
        <v>31915</v>
      </c>
      <c r="F426">
        <v>170</v>
      </c>
      <c r="G426">
        <v>6</v>
      </c>
      <c r="H426">
        <v>16669</v>
      </c>
      <c r="I426">
        <v>70.136850438575379</v>
      </c>
      <c r="J426">
        <v>10.854183813443113</v>
      </c>
      <c r="K426">
        <v>12.549533153315304</v>
      </c>
      <c r="L426">
        <v>53.447952595259743</v>
      </c>
      <c r="M426">
        <v>11.29437585733883</v>
      </c>
      <c r="N426">
        <v>49.354265402843595</v>
      </c>
      <c r="O426">
        <v>48.341398017085488</v>
      </c>
      <c r="P426">
        <v>130.45909714428237</v>
      </c>
      <c r="Q426">
        <v>127.61709689487471</v>
      </c>
      <c r="R426">
        <v>81.906765586714172</v>
      </c>
      <c r="S426">
        <v>77.192130410343097</v>
      </c>
      <c r="T426">
        <v>1.6953493398721931</v>
      </c>
      <c r="U426">
        <v>61.996100545923582</v>
      </c>
      <c r="V426">
        <v>59.373787843280013</v>
      </c>
      <c r="W426">
        <v>1</v>
      </c>
      <c r="X426">
        <v>99</v>
      </c>
      <c r="Y426">
        <v>16669</v>
      </c>
      <c r="Z426">
        <v>16038</v>
      </c>
      <c r="AA426">
        <v>631</v>
      </c>
      <c r="AB426">
        <v>69</v>
      </c>
    </row>
    <row r="427" spans="1:28" x14ac:dyDescent="0.3">
      <c r="A427">
        <v>7</v>
      </c>
      <c r="B427">
        <v>2022</v>
      </c>
      <c r="C427">
        <v>99</v>
      </c>
      <c r="D427">
        <v>99</v>
      </c>
      <c r="E427">
        <v>31915</v>
      </c>
      <c r="F427">
        <v>170</v>
      </c>
      <c r="G427">
        <v>6</v>
      </c>
      <c r="H427">
        <v>21606</v>
      </c>
      <c r="I427">
        <v>72.089413123474117</v>
      </c>
      <c r="J427">
        <v>11.124949290060821</v>
      </c>
      <c r="K427">
        <v>12.86697708863692</v>
      </c>
      <c r="L427">
        <v>54.350110622541422</v>
      </c>
      <c r="M427">
        <v>11.3696126726553</v>
      </c>
      <c r="N427">
        <v>49.152917310664606</v>
      </c>
      <c r="O427">
        <v>48.235086702410278</v>
      </c>
      <c r="P427">
        <v>130.16362407031778</v>
      </c>
      <c r="Q427">
        <v>128.48309668695063</v>
      </c>
      <c r="R427">
        <v>82.989202809199611</v>
      </c>
      <c r="S427">
        <v>78.457209279798533</v>
      </c>
      <c r="T427">
        <v>1.7420277985760977</v>
      </c>
      <c r="U427">
        <v>61.810978431917043</v>
      </c>
      <c r="V427">
        <v>58.910557605934514</v>
      </c>
      <c r="W427">
        <v>1</v>
      </c>
      <c r="X427">
        <v>99</v>
      </c>
      <c r="Y427">
        <v>21606</v>
      </c>
      <c r="Z427">
        <v>20706</v>
      </c>
      <c r="AA427">
        <v>900</v>
      </c>
      <c r="AB427">
        <v>71</v>
      </c>
    </row>
    <row r="428" spans="1:28" x14ac:dyDescent="0.3">
      <c r="A428">
        <v>7</v>
      </c>
      <c r="B428">
        <v>2022</v>
      </c>
      <c r="C428">
        <v>99</v>
      </c>
      <c r="D428">
        <v>99</v>
      </c>
      <c r="E428">
        <v>31915</v>
      </c>
      <c r="F428">
        <v>170</v>
      </c>
      <c r="G428">
        <v>6</v>
      </c>
      <c r="H428">
        <v>28550</v>
      </c>
      <c r="I428">
        <v>74.08823397297715</v>
      </c>
      <c r="J428">
        <v>11.39476267213594</v>
      </c>
      <c r="K428">
        <v>13.199712714150724</v>
      </c>
      <c r="L428">
        <v>55.21850155905129</v>
      </c>
      <c r="M428">
        <v>11.495656314093296</v>
      </c>
      <c r="N428">
        <v>49.074023881034371</v>
      </c>
      <c r="O428">
        <v>48.162990914419694</v>
      </c>
      <c r="P428">
        <v>130.97725607969531</v>
      </c>
      <c r="Q428">
        <v>129.49161295048341</v>
      </c>
      <c r="R428">
        <v>83.893807674641721</v>
      </c>
      <c r="S428">
        <v>79.797906028433118</v>
      </c>
      <c r="T428">
        <v>1.8049500420147844</v>
      </c>
      <c r="U428">
        <v>61.617968476357269</v>
      </c>
      <c r="V428">
        <v>58.553411299773593</v>
      </c>
      <c r="W428">
        <v>1</v>
      </c>
      <c r="X428">
        <v>99</v>
      </c>
      <c r="Y428">
        <v>28550</v>
      </c>
      <c r="Z428">
        <v>27304</v>
      </c>
      <c r="AA428">
        <v>1246</v>
      </c>
      <c r="AB428">
        <v>73</v>
      </c>
    </row>
    <row r="429" spans="1:28" x14ac:dyDescent="0.3">
      <c r="A429">
        <v>7</v>
      </c>
      <c r="B429">
        <v>2022</v>
      </c>
      <c r="C429">
        <v>99</v>
      </c>
      <c r="D429">
        <v>99</v>
      </c>
      <c r="E429">
        <v>31915</v>
      </c>
      <c r="F429">
        <v>170</v>
      </c>
      <c r="G429">
        <v>6</v>
      </c>
      <c r="H429">
        <v>38623</v>
      </c>
      <c r="I429">
        <v>76.079891512843503</v>
      </c>
      <c r="J429">
        <v>11.679296536796592</v>
      </c>
      <c r="K429">
        <v>13.541494160602912</v>
      </c>
      <c r="L429">
        <v>56.041714233916558</v>
      </c>
      <c r="M429">
        <v>11.548728354978421</v>
      </c>
      <c r="N429">
        <v>48.938438641591119</v>
      </c>
      <c r="O429">
        <v>48.034555540522277</v>
      </c>
      <c r="P429">
        <v>131.47702922077923</v>
      </c>
      <c r="Q429">
        <v>129.91114718614719</v>
      </c>
      <c r="R429">
        <v>84.888180077229762</v>
      </c>
      <c r="S429">
        <v>81.00705204824466</v>
      </c>
      <c r="T429">
        <v>1.8621976238063167</v>
      </c>
      <c r="U429">
        <v>61.413639541206017</v>
      </c>
      <c r="V429">
        <v>58.365319096614066</v>
      </c>
      <c r="W429">
        <v>1</v>
      </c>
      <c r="X429">
        <v>99</v>
      </c>
      <c r="Y429">
        <v>38623</v>
      </c>
      <c r="Z429">
        <v>36960</v>
      </c>
      <c r="AA429">
        <v>1663</v>
      </c>
      <c r="AB429">
        <v>75</v>
      </c>
    </row>
    <row r="430" spans="1:28" x14ac:dyDescent="0.3">
      <c r="A430">
        <v>7</v>
      </c>
      <c r="B430">
        <v>2022</v>
      </c>
      <c r="C430">
        <v>99</v>
      </c>
      <c r="D430">
        <v>99</v>
      </c>
      <c r="E430">
        <v>31915</v>
      </c>
      <c r="F430">
        <v>170</v>
      </c>
      <c r="G430">
        <v>6</v>
      </c>
      <c r="H430">
        <v>46151</v>
      </c>
      <c r="I430">
        <v>78.098035575718256</v>
      </c>
      <c r="J430">
        <v>11.958070619343879</v>
      </c>
      <c r="K430">
        <v>13.897567344992781</v>
      </c>
      <c r="L430">
        <v>56.86421351480228</v>
      </c>
      <c r="M430">
        <v>11.652857370808592</v>
      </c>
      <c r="N430">
        <v>48.769360538014361</v>
      </c>
      <c r="O430">
        <v>47.898595659310594</v>
      </c>
      <c r="P430">
        <v>131.53256434221623</v>
      </c>
      <c r="Q430">
        <v>130.35911463675947</v>
      </c>
      <c r="R430">
        <v>85.820378409369638</v>
      </c>
      <c r="S430">
        <v>82.271786058022698</v>
      </c>
      <c r="T430">
        <v>1.9394967256488995</v>
      </c>
      <c r="U430">
        <v>61.197655522090521</v>
      </c>
      <c r="V430">
        <v>57.754321312256451</v>
      </c>
      <c r="W430">
        <v>1</v>
      </c>
      <c r="X430">
        <v>99</v>
      </c>
      <c r="Y430">
        <v>46151</v>
      </c>
      <c r="Z430">
        <v>43869</v>
      </c>
      <c r="AA430">
        <v>2282</v>
      </c>
      <c r="AB430">
        <v>77</v>
      </c>
    </row>
    <row r="431" spans="1:28" x14ac:dyDescent="0.3">
      <c r="A431">
        <v>7</v>
      </c>
      <c r="B431">
        <v>2022</v>
      </c>
      <c r="C431">
        <v>99</v>
      </c>
      <c r="D431">
        <v>99</v>
      </c>
      <c r="E431">
        <v>31915</v>
      </c>
      <c r="F431">
        <v>170</v>
      </c>
      <c r="G431">
        <v>6</v>
      </c>
      <c r="H431">
        <v>56260</v>
      </c>
      <c r="I431">
        <v>80.104944539857925</v>
      </c>
      <c r="J431">
        <v>12.204493241337797</v>
      </c>
      <c r="K431">
        <v>14.20669795889331</v>
      </c>
      <c r="L431">
        <v>57.748011629354288</v>
      </c>
      <c r="M431">
        <v>11.748498806188911</v>
      </c>
      <c r="N431">
        <v>48.60617455721431</v>
      </c>
      <c r="O431">
        <v>47.72634626955476</v>
      </c>
      <c r="P431">
        <v>132.25630275798537</v>
      </c>
      <c r="Q431">
        <v>131.24791788084451</v>
      </c>
      <c r="R431">
        <v>86.662480807704256</v>
      </c>
      <c r="S431">
        <v>83.554082482027297</v>
      </c>
      <c r="T431">
        <v>2.0022047175555113</v>
      </c>
      <c r="U431">
        <v>61.024031283327403</v>
      </c>
      <c r="V431">
        <v>57.281458279214682</v>
      </c>
      <c r="W431">
        <v>1</v>
      </c>
      <c r="X431">
        <v>99</v>
      </c>
      <c r="Y431">
        <v>56260</v>
      </c>
      <c r="Z431">
        <v>53191</v>
      </c>
      <c r="AA431">
        <v>3069</v>
      </c>
      <c r="AB431">
        <v>79</v>
      </c>
    </row>
    <row r="432" spans="1:28" x14ac:dyDescent="0.3">
      <c r="A432">
        <v>7</v>
      </c>
      <c r="B432">
        <v>2022</v>
      </c>
      <c r="C432">
        <v>99</v>
      </c>
      <c r="D432">
        <v>99</v>
      </c>
      <c r="E432">
        <v>31915</v>
      </c>
      <c r="F432">
        <v>170</v>
      </c>
      <c r="G432">
        <v>6</v>
      </c>
      <c r="H432">
        <v>63566</v>
      </c>
      <c r="I432">
        <v>82.065236915388141</v>
      </c>
      <c r="J432">
        <v>12.436349916997823</v>
      </c>
      <c r="K432">
        <v>14.501980961371901</v>
      </c>
      <c r="L432">
        <v>58.523722855165197</v>
      </c>
      <c r="M432">
        <v>11.824729614165648</v>
      </c>
      <c r="N432">
        <v>48.443846321544157</v>
      </c>
      <c r="O432">
        <v>47.617264280682917</v>
      </c>
      <c r="P432">
        <v>132.66961231470924</v>
      </c>
      <c r="Q432">
        <v>132.03429079262875</v>
      </c>
      <c r="R432">
        <v>87.411713591293264</v>
      </c>
      <c r="S432">
        <v>84.679540610939611</v>
      </c>
      <c r="T432">
        <v>2.0656310443740757</v>
      </c>
      <c r="U432">
        <v>60.852940251077648</v>
      </c>
      <c r="V432">
        <v>56.685690003982351</v>
      </c>
      <c r="W432">
        <v>1</v>
      </c>
      <c r="X432">
        <v>99</v>
      </c>
      <c r="Y432">
        <v>63566</v>
      </c>
      <c r="Z432">
        <v>59637</v>
      </c>
      <c r="AA432">
        <v>3929</v>
      </c>
      <c r="AB432">
        <v>81</v>
      </c>
    </row>
    <row r="433" spans="1:28" x14ac:dyDescent="0.3">
      <c r="A433">
        <v>7</v>
      </c>
      <c r="B433">
        <v>2022</v>
      </c>
      <c r="C433">
        <v>99</v>
      </c>
      <c r="D433">
        <v>99</v>
      </c>
      <c r="E433">
        <v>31915</v>
      </c>
      <c r="F433">
        <v>170</v>
      </c>
      <c r="G433">
        <v>6</v>
      </c>
      <c r="H433">
        <v>68685</v>
      </c>
      <c r="I433">
        <v>84.059662658347719</v>
      </c>
      <c r="J433">
        <v>12.71018151634282</v>
      </c>
      <c r="K433">
        <v>14.818994975606181</v>
      </c>
      <c r="L433">
        <v>59.272315321875737</v>
      </c>
      <c r="M433">
        <v>11.925802258382657</v>
      </c>
      <c r="N433">
        <v>48.28119909785741</v>
      </c>
      <c r="O433">
        <v>47.48452332466556</v>
      </c>
      <c r="P433">
        <v>133.13547376664059</v>
      </c>
      <c r="Q433">
        <v>132.38312634101271</v>
      </c>
      <c r="R433">
        <v>88.152091714433908</v>
      </c>
      <c r="S433">
        <v>85.823337293102682</v>
      </c>
      <c r="T433">
        <v>2.1088134592633607</v>
      </c>
      <c r="U433">
        <v>60.656839193419216</v>
      </c>
      <c r="V433">
        <v>55.994872659100885</v>
      </c>
      <c r="W433">
        <v>1</v>
      </c>
      <c r="X433">
        <v>99</v>
      </c>
      <c r="Y433">
        <v>68685</v>
      </c>
      <c r="Z433">
        <v>63851</v>
      </c>
      <c r="AA433">
        <v>4834</v>
      </c>
      <c r="AB433">
        <v>83</v>
      </c>
    </row>
    <row r="434" spans="1:28" x14ac:dyDescent="0.3">
      <c r="A434">
        <v>7</v>
      </c>
      <c r="B434">
        <v>2022</v>
      </c>
      <c r="C434">
        <v>99</v>
      </c>
      <c r="D434">
        <v>99</v>
      </c>
      <c r="E434">
        <v>31915</v>
      </c>
      <c r="F434">
        <v>170</v>
      </c>
      <c r="G434">
        <v>6</v>
      </c>
      <c r="H434">
        <v>73418</v>
      </c>
      <c r="I434">
        <v>86.037715133903021</v>
      </c>
      <c r="J434">
        <v>12.922769656146151</v>
      </c>
      <c r="K434">
        <v>15.08683944460342</v>
      </c>
      <c r="L434">
        <v>60.011720087217711</v>
      </c>
      <c r="M434">
        <v>11.989190222666611</v>
      </c>
      <c r="N434">
        <v>48.156974349923509</v>
      </c>
      <c r="O434">
        <v>47.337142941193761</v>
      </c>
      <c r="P434">
        <v>133.35157513898284</v>
      </c>
      <c r="Q434">
        <v>132.55382827896577</v>
      </c>
      <c r="R434">
        <v>88.892312085669616</v>
      </c>
      <c r="S434">
        <v>86.850023906286978</v>
      </c>
      <c r="T434">
        <v>2.1640697884572724</v>
      </c>
      <c r="U434">
        <v>60.504903429676645</v>
      </c>
      <c r="V434">
        <v>55.668564460120486</v>
      </c>
      <c r="W434">
        <v>1</v>
      </c>
      <c r="X434">
        <v>99</v>
      </c>
      <c r="Y434">
        <v>73418</v>
      </c>
      <c r="Z434">
        <v>67994</v>
      </c>
      <c r="AA434">
        <v>5424</v>
      </c>
      <c r="AB434">
        <v>85</v>
      </c>
    </row>
    <row r="435" spans="1:28" x14ac:dyDescent="0.3">
      <c r="A435">
        <v>7</v>
      </c>
      <c r="B435">
        <v>2022</v>
      </c>
      <c r="C435">
        <v>99</v>
      </c>
      <c r="D435">
        <v>99</v>
      </c>
      <c r="E435">
        <v>31915</v>
      </c>
      <c r="F435">
        <v>170</v>
      </c>
      <c r="G435">
        <v>6</v>
      </c>
      <c r="H435">
        <v>99057</v>
      </c>
      <c r="I435">
        <v>88.525169241573309</v>
      </c>
      <c r="J435">
        <v>13.233149122613904</v>
      </c>
      <c r="K435">
        <v>15.45546812507577</v>
      </c>
      <c r="L435">
        <v>60.944068753724864</v>
      </c>
      <c r="M435">
        <v>12.064107532089798</v>
      </c>
      <c r="N435">
        <v>47.999251323945529</v>
      </c>
      <c r="O435">
        <v>47.227150108455085</v>
      </c>
      <c r="P435">
        <v>133.84915506137503</v>
      </c>
      <c r="Q435">
        <v>133.29509676567079</v>
      </c>
      <c r="R435">
        <v>89.674647249190357</v>
      </c>
      <c r="S435">
        <v>88.115988736982047</v>
      </c>
      <c r="T435">
        <v>2.2223190024618624</v>
      </c>
      <c r="U435">
        <v>60.281787253803351</v>
      </c>
      <c r="V435">
        <v>54.958399195624224</v>
      </c>
      <c r="W435">
        <v>1</v>
      </c>
      <c r="X435">
        <v>99</v>
      </c>
      <c r="Y435">
        <v>99057</v>
      </c>
      <c r="Z435">
        <v>90838</v>
      </c>
      <c r="AA435">
        <v>8219</v>
      </c>
      <c r="AB435">
        <v>87</v>
      </c>
    </row>
    <row r="436" spans="1:28" x14ac:dyDescent="0.3">
      <c r="A436">
        <v>7</v>
      </c>
      <c r="B436">
        <v>2022</v>
      </c>
      <c r="C436">
        <v>99</v>
      </c>
      <c r="D436">
        <v>99</v>
      </c>
      <c r="E436">
        <v>31915</v>
      </c>
      <c r="F436">
        <v>170</v>
      </c>
      <c r="G436">
        <v>6</v>
      </c>
      <c r="H436">
        <v>122443</v>
      </c>
      <c r="I436">
        <v>92.300697544255641</v>
      </c>
      <c r="J436">
        <v>13.678171447079375</v>
      </c>
      <c r="K436">
        <v>15.989273673631223</v>
      </c>
      <c r="L436">
        <v>62.246476568757231</v>
      </c>
      <c r="M436">
        <v>12.177113398351528</v>
      </c>
      <c r="N436">
        <v>47.729918206113403</v>
      </c>
      <c r="O436">
        <v>46.987437457254963</v>
      </c>
      <c r="P436">
        <v>134.10994448793039</v>
      </c>
      <c r="Q436">
        <v>133.73383236765395</v>
      </c>
      <c r="R436">
        <v>90.773313098295006</v>
      </c>
      <c r="S436">
        <v>89.834881119411008</v>
      </c>
      <c r="T436">
        <v>2.3111022265518422</v>
      </c>
      <c r="U436">
        <v>59.952696356672107</v>
      </c>
      <c r="V436">
        <v>54.194842012055666</v>
      </c>
      <c r="W436">
        <v>1</v>
      </c>
      <c r="X436">
        <v>99</v>
      </c>
      <c r="Y436">
        <v>122443</v>
      </c>
      <c r="Z436">
        <v>111148</v>
      </c>
      <c r="AA436">
        <v>11295</v>
      </c>
      <c r="AB436">
        <v>90</v>
      </c>
    </row>
    <row r="437" spans="1:28" x14ac:dyDescent="0.3">
      <c r="A437">
        <v>7</v>
      </c>
      <c r="B437">
        <v>2022</v>
      </c>
      <c r="C437">
        <v>99</v>
      </c>
      <c r="D437">
        <v>99</v>
      </c>
      <c r="E437">
        <v>31915</v>
      </c>
      <c r="F437">
        <v>170</v>
      </c>
      <c r="G437">
        <v>6</v>
      </c>
      <c r="H437">
        <v>60965</v>
      </c>
      <c r="I437">
        <v>97.172240133086689</v>
      </c>
      <c r="J437">
        <v>14.237773706075622</v>
      </c>
      <c r="K437">
        <v>16.668822689447946</v>
      </c>
      <c r="L437">
        <v>63.816586390872573</v>
      </c>
      <c r="M437">
        <v>12.300582334052978</v>
      </c>
      <c r="N437">
        <v>47.460675991944704</v>
      </c>
      <c r="O437">
        <v>46.76410814734168</v>
      </c>
      <c r="P437">
        <v>134.22497369471358</v>
      </c>
      <c r="Q437">
        <v>134.1306351250839</v>
      </c>
      <c r="R437">
        <v>91.97958337581062</v>
      </c>
      <c r="S437">
        <v>91.668368056976064</v>
      </c>
      <c r="T437">
        <v>2.4310489833723281</v>
      </c>
      <c r="U437">
        <v>59.528680390387905</v>
      </c>
      <c r="V437">
        <v>53.760620573115538</v>
      </c>
      <c r="W437">
        <v>1</v>
      </c>
      <c r="X437">
        <v>99</v>
      </c>
      <c r="Y437">
        <v>60965</v>
      </c>
      <c r="Z437">
        <v>55123</v>
      </c>
      <c r="AA437">
        <v>5842</v>
      </c>
      <c r="AB437">
        <v>95</v>
      </c>
    </row>
    <row r="438" spans="1:28" x14ac:dyDescent="0.3">
      <c r="A438">
        <v>7</v>
      </c>
      <c r="B438">
        <v>2022</v>
      </c>
      <c r="C438">
        <v>99</v>
      </c>
      <c r="D438">
        <v>99</v>
      </c>
      <c r="E438">
        <v>31915</v>
      </c>
      <c r="F438">
        <v>170</v>
      </c>
      <c r="G438">
        <v>6</v>
      </c>
      <c r="H438">
        <v>23876</v>
      </c>
      <c r="I438">
        <v>102.0938523990456</v>
      </c>
      <c r="J438">
        <v>14.810985235397769</v>
      </c>
      <c r="K438">
        <v>17.361637125497626</v>
      </c>
      <c r="L438">
        <v>65.255212507335102</v>
      </c>
      <c r="M438">
        <v>12.381725322685597</v>
      </c>
      <c r="N438">
        <v>47.113984585383982</v>
      </c>
      <c r="O438">
        <v>46.576297947431954</v>
      </c>
      <c r="P438">
        <v>133.16073915869629</v>
      </c>
      <c r="Q438">
        <v>134.32245333828581</v>
      </c>
      <c r="R438">
        <v>92.86453864312881</v>
      </c>
      <c r="S438">
        <v>93.049644556724516</v>
      </c>
      <c r="T438">
        <v>2.5506518900998634</v>
      </c>
      <c r="U438">
        <v>59.078907689730279</v>
      </c>
      <c r="V438">
        <v>53.435808073605664</v>
      </c>
      <c r="W438">
        <v>1</v>
      </c>
      <c r="X438">
        <v>99</v>
      </c>
      <c r="Y438">
        <v>23876</v>
      </c>
      <c r="Z438">
        <v>21538</v>
      </c>
      <c r="AA438">
        <v>2338</v>
      </c>
      <c r="AB438">
        <v>100</v>
      </c>
    </row>
    <row r="439" spans="1:28" x14ac:dyDescent="0.3">
      <c r="A439">
        <v>7</v>
      </c>
      <c r="B439">
        <v>2022</v>
      </c>
      <c r="C439">
        <v>99</v>
      </c>
      <c r="D439">
        <v>99</v>
      </c>
      <c r="E439">
        <v>31915</v>
      </c>
      <c r="F439">
        <v>170</v>
      </c>
      <c r="G439">
        <v>6</v>
      </c>
      <c r="H439">
        <v>8437</v>
      </c>
      <c r="I439">
        <v>107.08857294740721</v>
      </c>
      <c r="J439">
        <v>15.324114405667801</v>
      </c>
      <c r="K439">
        <v>17.99974273858928</v>
      </c>
      <c r="L439">
        <v>66.372295742914957</v>
      </c>
      <c r="M439">
        <v>12.534452899501416</v>
      </c>
      <c r="N439">
        <v>46.644928487075191</v>
      </c>
      <c r="O439">
        <v>46.076630363469363</v>
      </c>
      <c r="P439">
        <v>132.77669902912621</v>
      </c>
      <c r="Q439">
        <v>133.51023353450537</v>
      </c>
      <c r="R439">
        <v>93.300664568030498</v>
      </c>
      <c r="S439">
        <v>93.836032863849255</v>
      </c>
      <c r="T439">
        <v>2.6756283329214785</v>
      </c>
      <c r="U439">
        <v>58.659476117103246</v>
      </c>
      <c r="V439">
        <v>53.356394640080921</v>
      </c>
      <c r="W439">
        <v>1</v>
      </c>
      <c r="X439">
        <v>99</v>
      </c>
      <c r="Y439">
        <v>8437</v>
      </c>
      <c r="Z439">
        <v>7622</v>
      </c>
      <c r="AA439">
        <v>815</v>
      </c>
      <c r="AB439">
        <v>105</v>
      </c>
    </row>
    <row r="440" spans="1:28" x14ac:dyDescent="0.3">
      <c r="A440">
        <v>7</v>
      </c>
      <c r="B440">
        <v>2022</v>
      </c>
      <c r="C440">
        <v>99</v>
      </c>
      <c r="D440">
        <v>99</v>
      </c>
      <c r="E440">
        <v>31915</v>
      </c>
      <c r="F440">
        <v>170</v>
      </c>
      <c r="G440">
        <v>6</v>
      </c>
      <c r="H440">
        <v>3236</v>
      </c>
      <c r="I440">
        <v>112.17348577955562</v>
      </c>
      <c r="J440">
        <v>15.734948805460771</v>
      </c>
      <c r="K440">
        <v>18.427743431221071</v>
      </c>
      <c r="L440">
        <v>67.379798823893651</v>
      </c>
      <c r="M440">
        <v>12.555017064846423</v>
      </c>
      <c r="N440">
        <v>46.011612021857921</v>
      </c>
      <c r="O440">
        <v>45.551877133105798</v>
      </c>
      <c r="P440">
        <v>132.41911262798635</v>
      </c>
      <c r="Q440">
        <v>133.2641638225256</v>
      </c>
      <c r="R440">
        <v>93.206224899598439</v>
      </c>
      <c r="S440">
        <v>94.059268146370627</v>
      </c>
      <c r="T440">
        <v>2.6927946257603002</v>
      </c>
      <c r="U440">
        <v>58.364956736711981</v>
      </c>
      <c r="V440">
        <v>53.417641827172737</v>
      </c>
      <c r="W440">
        <v>1</v>
      </c>
      <c r="X440">
        <v>99</v>
      </c>
      <c r="Y440">
        <v>3236</v>
      </c>
      <c r="Z440">
        <v>2930</v>
      </c>
      <c r="AA440">
        <v>306</v>
      </c>
      <c r="AB440">
        <v>110</v>
      </c>
    </row>
    <row r="441" spans="1:28" x14ac:dyDescent="0.3">
      <c r="A441">
        <v>7</v>
      </c>
      <c r="B441">
        <v>2022</v>
      </c>
      <c r="C441">
        <v>99</v>
      </c>
      <c r="D441">
        <v>99</v>
      </c>
      <c r="E441">
        <v>31915</v>
      </c>
      <c r="F441">
        <v>170</v>
      </c>
      <c r="G441">
        <v>6</v>
      </c>
      <c r="H441">
        <v>1535</v>
      </c>
      <c r="I441">
        <v>117.30586970298852</v>
      </c>
      <c r="J441">
        <v>16.087976961843061</v>
      </c>
      <c r="K441">
        <v>18.821440677966123</v>
      </c>
      <c r="L441">
        <v>68.216834203655395</v>
      </c>
      <c r="M441">
        <v>12.520950323974091</v>
      </c>
      <c r="N441">
        <v>44.38516918646507</v>
      </c>
      <c r="O441">
        <v>44.21166306695465</v>
      </c>
      <c r="P441">
        <v>129.25845932325413</v>
      </c>
      <c r="Q441">
        <v>133.95896328293739</v>
      </c>
      <c r="R441">
        <v>92.815201900237582</v>
      </c>
      <c r="S441">
        <v>93.80576631259494</v>
      </c>
      <c r="T441">
        <v>2.7334637161230662</v>
      </c>
      <c r="U441">
        <v>58.11596091205211</v>
      </c>
      <c r="V441">
        <v>53.331349539147347</v>
      </c>
      <c r="W441">
        <v>1</v>
      </c>
      <c r="X441">
        <v>99</v>
      </c>
      <c r="Y441">
        <v>1535</v>
      </c>
      <c r="Z441">
        <v>1389</v>
      </c>
      <c r="AA441">
        <v>146</v>
      </c>
      <c r="AB441">
        <v>115</v>
      </c>
    </row>
    <row r="442" spans="1:28" x14ac:dyDescent="0.3">
      <c r="A442">
        <v>7</v>
      </c>
      <c r="B442">
        <v>2022</v>
      </c>
      <c r="C442">
        <v>99</v>
      </c>
      <c r="D442">
        <v>99</v>
      </c>
      <c r="E442">
        <v>31915</v>
      </c>
      <c r="F442">
        <v>170</v>
      </c>
      <c r="G442">
        <v>6</v>
      </c>
      <c r="H442">
        <v>835</v>
      </c>
      <c r="I442">
        <v>122.41130538562383</v>
      </c>
      <c r="J442">
        <v>16.459096774193551</v>
      </c>
      <c r="K442">
        <v>19.123461077844325</v>
      </c>
      <c r="L442">
        <v>68.903625450180144</v>
      </c>
      <c r="M442">
        <v>12.480000000000029</v>
      </c>
      <c r="N442">
        <v>43.327741935483871</v>
      </c>
      <c r="O442">
        <v>43.45677419354837</v>
      </c>
      <c r="P442">
        <v>128.3006451612903</v>
      </c>
      <c r="Q442">
        <v>132.43483870967745</v>
      </c>
      <c r="R442">
        <v>93.671493212669674</v>
      </c>
      <c r="S442">
        <v>94.552161383285252</v>
      </c>
      <c r="T442">
        <v>2.6643643036507676</v>
      </c>
      <c r="U442">
        <v>57.85389221556887</v>
      </c>
      <c r="V442">
        <v>54.700762963498128</v>
      </c>
      <c r="W442">
        <v>1</v>
      </c>
      <c r="X442">
        <v>99</v>
      </c>
      <c r="Y442">
        <v>835</v>
      </c>
      <c r="Z442">
        <v>775</v>
      </c>
      <c r="AA442">
        <v>60</v>
      </c>
      <c r="AB442">
        <v>120</v>
      </c>
    </row>
    <row r="443" spans="1:28" x14ac:dyDescent="0.3">
      <c r="A443">
        <v>8</v>
      </c>
      <c r="B443">
        <v>2022</v>
      </c>
      <c r="C443">
        <v>99</v>
      </c>
      <c r="D443">
        <v>99</v>
      </c>
      <c r="E443">
        <v>31915</v>
      </c>
      <c r="F443">
        <v>170</v>
      </c>
      <c r="G443">
        <v>99</v>
      </c>
      <c r="H443">
        <v>717934</v>
      </c>
      <c r="I443">
        <v>85.216300097611594</v>
      </c>
      <c r="J443">
        <v>12.65660619061711</v>
      </c>
      <c r="K443">
        <v>14.819617531346717</v>
      </c>
      <c r="L443">
        <v>59.843229385750483</v>
      </c>
      <c r="M443">
        <v>11.944271358696938</v>
      </c>
      <c r="N443">
        <v>47.375988082902339</v>
      </c>
      <c r="O443">
        <v>46.664609241370073</v>
      </c>
      <c r="P443">
        <v>130.18139259610879</v>
      </c>
      <c r="Q443">
        <v>130.6537635880934</v>
      </c>
      <c r="R443">
        <v>87.359148781821474</v>
      </c>
      <c r="S443">
        <v>85.744858290832653</v>
      </c>
      <c r="T443">
        <v>2.1630113407295943</v>
      </c>
      <c r="U443">
        <v>60.707620756225509</v>
      </c>
      <c r="V443">
        <v>55.341530540364609</v>
      </c>
      <c r="W443">
        <v>0.61395894330119483</v>
      </c>
      <c r="X443">
        <v>1</v>
      </c>
      <c r="Y443">
        <v>717934</v>
      </c>
      <c r="Z443">
        <v>657285</v>
      </c>
      <c r="AA443">
        <v>60649</v>
      </c>
    </row>
    <row r="444" spans="1:28" x14ac:dyDescent="0.3">
      <c r="A444">
        <v>8</v>
      </c>
      <c r="B444">
        <v>2022</v>
      </c>
      <c r="C444">
        <v>99</v>
      </c>
      <c r="D444">
        <v>99</v>
      </c>
      <c r="E444">
        <v>31915</v>
      </c>
      <c r="F444">
        <v>170</v>
      </c>
      <c r="G444">
        <v>99</v>
      </c>
      <c r="H444">
        <v>589466</v>
      </c>
      <c r="I444">
        <v>84.915057234742193</v>
      </c>
      <c r="J444">
        <v>12.735064567636922</v>
      </c>
      <c r="K444">
        <v>14.838292309102476</v>
      </c>
      <c r="L444">
        <v>59.922714821900989</v>
      </c>
      <c r="M444">
        <v>11.887292267387011</v>
      </c>
      <c r="N444">
        <v>48.53498206371016</v>
      </c>
      <c r="O444">
        <v>47.658774681031723</v>
      </c>
      <c r="P444">
        <v>130.2234497325789</v>
      </c>
      <c r="Q444">
        <v>130.44762696493351</v>
      </c>
      <c r="R444">
        <v>87.270270385306944</v>
      </c>
      <c r="S444">
        <v>85.759808324504988</v>
      </c>
      <c r="T444">
        <v>2.1032277414655502</v>
      </c>
      <c r="U444">
        <v>60.649901775505278</v>
      </c>
      <c r="V444">
        <v>52.896179974164227</v>
      </c>
      <c r="W444">
        <v>0.53729137897690471</v>
      </c>
      <c r="X444">
        <v>2</v>
      </c>
      <c r="Y444">
        <v>589466</v>
      </c>
      <c r="Z444">
        <v>516048</v>
      </c>
      <c r="AA444">
        <v>73418</v>
      </c>
    </row>
    <row r="445" spans="1:28" x14ac:dyDescent="0.3">
      <c r="A445">
        <v>8</v>
      </c>
      <c r="B445">
        <v>2022</v>
      </c>
      <c r="C445">
        <v>99</v>
      </c>
      <c r="D445">
        <v>99</v>
      </c>
      <c r="E445">
        <v>31915</v>
      </c>
      <c r="F445">
        <v>176</v>
      </c>
      <c r="G445">
        <v>99</v>
      </c>
      <c r="H445">
        <v>13858</v>
      </c>
      <c r="I445">
        <v>85.668848315802876</v>
      </c>
      <c r="J445">
        <v>12.390641273620012</v>
      </c>
      <c r="K445">
        <v>14.394806928906561</v>
      </c>
      <c r="L445">
        <v>58.399839757470318</v>
      </c>
      <c r="M445">
        <v>12.203630412141065</v>
      </c>
      <c r="N445">
        <v>47.250706740068438</v>
      </c>
      <c r="O445">
        <v>46.559142984674914</v>
      </c>
      <c r="P445">
        <v>129.04247879779797</v>
      </c>
      <c r="Q445">
        <v>125.63301592024997</v>
      </c>
      <c r="R445">
        <v>86.090248192300137</v>
      </c>
      <c r="S445">
        <v>84.199798558921628</v>
      </c>
      <c r="T445">
        <v>2.0041656552865525</v>
      </c>
      <c r="U445">
        <v>60.906335690575823</v>
      </c>
      <c r="V445">
        <v>58.837630234296753</v>
      </c>
      <c r="W445">
        <v>0.83164958868523586</v>
      </c>
      <c r="X445">
        <v>1</v>
      </c>
      <c r="Y445">
        <v>13858</v>
      </c>
      <c r="Z445">
        <v>13442</v>
      </c>
      <c r="AA445">
        <v>416</v>
      </c>
    </row>
    <row r="446" spans="1:28" x14ac:dyDescent="0.3">
      <c r="A446">
        <v>8</v>
      </c>
      <c r="B446">
        <v>2022</v>
      </c>
      <c r="C446">
        <v>99</v>
      </c>
      <c r="D446">
        <v>99</v>
      </c>
      <c r="E446">
        <v>31915</v>
      </c>
      <c r="F446">
        <v>176</v>
      </c>
      <c r="G446">
        <v>99</v>
      </c>
      <c r="H446">
        <v>10750</v>
      </c>
      <c r="I446">
        <v>85.403056742329582</v>
      </c>
      <c r="J446">
        <v>12.703509852216737</v>
      </c>
      <c r="K446">
        <v>14.442930120033498</v>
      </c>
      <c r="L446">
        <v>58.330047459519641</v>
      </c>
      <c r="M446">
        <v>11.98158866995071</v>
      </c>
      <c r="N446">
        <v>47.974856321839077</v>
      </c>
      <c r="O446">
        <v>47.200143692907723</v>
      </c>
      <c r="P446">
        <v>125.67015599343183</v>
      </c>
      <c r="Q446">
        <v>122.83107553366172</v>
      </c>
      <c r="R446">
        <v>86.065806798334066</v>
      </c>
      <c r="S446">
        <v>83.910636480136731</v>
      </c>
      <c r="T446">
        <v>1.7394202678167601</v>
      </c>
      <c r="U446">
        <v>60.767255813953511</v>
      </c>
      <c r="V446">
        <v>54.815864358616302</v>
      </c>
      <c r="W446">
        <v>0.79265116279069803</v>
      </c>
      <c r="X446">
        <v>2</v>
      </c>
      <c r="Y446">
        <v>10750</v>
      </c>
      <c r="Z446">
        <v>9744</v>
      </c>
      <c r="AA446">
        <v>1006</v>
      </c>
    </row>
    <row r="449" spans="1:27" x14ac:dyDescent="0.3">
      <c r="A449">
        <v>9</v>
      </c>
      <c r="B449">
        <v>2022</v>
      </c>
      <c r="C449">
        <v>99</v>
      </c>
      <c r="D449">
        <v>99</v>
      </c>
      <c r="E449">
        <v>31915</v>
      </c>
      <c r="G449">
        <v>3</v>
      </c>
      <c r="H449">
        <v>38588</v>
      </c>
      <c r="I449">
        <v>86.581489004871983</v>
      </c>
      <c r="J449">
        <v>13.304923551690296</v>
      </c>
      <c r="K449">
        <v>14.589048845193577</v>
      </c>
      <c r="L449">
        <v>61.395432956171135</v>
      </c>
      <c r="M449">
        <v>12.35380838827332</v>
      </c>
      <c r="N449">
        <v>47.833742546474923</v>
      </c>
      <c r="O449">
        <v>47.239705366538061</v>
      </c>
      <c r="P449">
        <v>123.2635011923131</v>
      </c>
      <c r="Q449">
        <v>124.33300603170156</v>
      </c>
      <c r="R449">
        <v>88.664912280701998</v>
      </c>
      <c r="S449">
        <v>88.057730352831811</v>
      </c>
      <c r="T449">
        <v>1.2841252935032872</v>
      </c>
      <c r="U449">
        <v>60.751943609412251</v>
      </c>
      <c r="V449">
        <v>22.289553578747647</v>
      </c>
      <c r="W449">
        <v>1</v>
      </c>
      <c r="X449">
        <v>1</v>
      </c>
      <c r="Y449">
        <v>38588</v>
      </c>
      <c r="Z449">
        <v>14258</v>
      </c>
      <c r="AA449">
        <v>24330</v>
      </c>
    </row>
    <row r="450" spans="1:27" x14ac:dyDescent="0.3">
      <c r="A450">
        <v>9</v>
      </c>
      <c r="B450">
        <v>2022</v>
      </c>
      <c r="C450">
        <v>99</v>
      </c>
      <c r="D450">
        <v>99</v>
      </c>
      <c r="E450">
        <v>31915</v>
      </c>
      <c r="G450">
        <v>4</v>
      </c>
      <c r="H450">
        <v>47210</v>
      </c>
      <c r="I450">
        <v>85.474863329882794</v>
      </c>
      <c r="J450">
        <v>11.93017230641478</v>
      </c>
      <c r="K450">
        <v>14.202577374372851</v>
      </c>
      <c r="L450">
        <v>61.928299283573232</v>
      </c>
      <c r="M450">
        <v>11.423508407722656</v>
      </c>
      <c r="N450">
        <v>44.553474270050238</v>
      </c>
      <c r="O450">
        <v>44.041126620139565</v>
      </c>
      <c r="P450">
        <v>118.62551901677462</v>
      </c>
      <c r="Q450">
        <v>121.08112933361012</v>
      </c>
      <c r="R450">
        <v>87.721193008712746</v>
      </c>
      <c r="S450">
        <v>86.646073344473109</v>
      </c>
      <c r="T450">
        <v>2.2724050679580743</v>
      </c>
      <c r="U450">
        <v>61.188582927345905</v>
      </c>
      <c r="V450">
        <v>31.288415996958072</v>
      </c>
      <c r="W450">
        <v>0</v>
      </c>
      <c r="X450">
        <v>1</v>
      </c>
      <c r="Y450">
        <v>47210</v>
      </c>
      <c r="Z450">
        <v>24085</v>
      </c>
      <c r="AA450">
        <v>23125</v>
      </c>
    </row>
    <row r="451" spans="1:27" x14ac:dyDescent="0.3">
      <c r="A451">
        <v>9</v>
      </c>
      <c r="B451">
        <v>2022</v>
      </c>
      <c r="C451">
        <v>99</v>
      </c>
      <c r="D451">
        <v>99</v>
      </c>
      <c r="E451">
        <v>31915</v>
      </c>
      <c r="G451">
        <v>5</v>
      </c>
      <c r="H451">
        <v>230568</v>
      </c>
      <c r="I451">
        <v>85.452003741786399</v>
      </c>
      <c r="J451">
        <v>12.615853546236348</v>
      </c>
      <c r="K451">
        <v>14.741660353946324</v>
      </c>
      <c r="L451">
        <v>60.50293993604312</v>
      </c>
      <c r="M451">
        <v>12.082720960642698</v>
      </c>
      <c r="N451">
        <v>46.93246883619836</v>
      </c>
      <c r="O451">
        <v>46.246991364421405</v>
      </c>
      <c r="P451">
        <v>124.50493130249004</v>
      </c>
      <c r="Q451">
        <v>126.68515295504358</v>
      </c>
      <c r="R451">
        <v>87.530333856595988</v>
      </c>
      <c r="S451">
        <v>86.349578635942109</v>
      </c>
      <c r="T451">
        <v>2.1258068077099828</v>
      </c>
      <c r="U451">
        <v>60.812016411644287</v>
      </c>
      <c r="V451">
        <v>57.082044807022079</v>
      </c>
      <c r="W451">
        <v>0</v>
      </c>
      <c r="X451">
        <v>1</v>
      </c>
      <c r="Y451">
        <v>230568</v>
      </c>
      <c r="Z451">
        <v>217188</v>
      </c>
      <c r="AA451">
        <v>13380</v>
      </c>
    </row>
    <row r="452" spans="1:27" x14ac:dyDescent="0.3">
      <c r="A452">
        <v>9</v>
      </c>
      <c r="B452">
        <v>2022</v>
      </c>
      <c r="C452">
        <v>99</v>
      </c>
      <c r="D452">
        <v>99</v>
      </c>
      <c r="E452">
        <v>31915</v>
      </c>
      <c r="G452">
        <v>6</v>
      </c>
      <c r="H452">
        <v>28458</v>
      </c>
      <c r="I452">
        <v>84.790972661466228</v>
      </c>
      <c r="J452">
        <v>12.160629699908649</v>
      </c>
      <c r="K452">
        <v>14.484384004497841</v>
      </c>
      <c r="L452">
        <v>60.48911148601173</v>
      </c>
      <c r="M452">
        <v>11.70793449996502</v>
      </c>
      <c r="N452">
        <v>47.185597806986713</v>
      </c>
      <c r="O452">
        <v>46.317001159888918</v>
      </c>
      <c r="P452">
        <v>133.17433320448399</v>
      </c>
      <c r="Q452">
        <v>131.39321104785998</v>
      </c>
      <c r="R452">
        <v>87.933330110698236</v>
      </c>
      <c r="S452">
        <v>86.151436865021822</v>
      </c>
      <c r="T452">
        <v>2.3237543045891913</v>
      </c>
      <c r="U452">
        <v>61.11279780729496</v>
      </c>
      <c r="V452">
        <v>60.883227108322153</v>
      </c>
      <c r="W452">
        <v>1</v>
      </c>
      <c r="X452">
        <v>1</v>
      </c>
      <c r="Y452">
        <v>28458</v>
      </c>
      <c r="Z452">
        <v>28458</v>
      </c>
      <c r="AA452">
        <v>0</v>
      </c>
    </row>
    <row r="453" spans="1:27" x14ac:dyDescent="0.3">
      <c r="A453">
        <v>9</v>
      </c>
      <c r="B453">
        <v>2022</v>
      </c>
      <c r="C453">
        <v>99</v>
      </c>
      <c r="D453">
        <v>99</v>
      </c>
      <c r="E453">
        <v>31915</v>
      </c>
      <c r="G453">
        <v>7</v>
      </c>
      <c r="H453">
        <v>374</v>
      </c>
      <c r="I453">
        <v>83.699732561927419</v>
      </c>
      <c r="J453">
        <v>14.118055555555564</v>
      </c>
      <c r="K453">
        <v>15.492546916890101</v>
      </c>
      <c r="L453">
        <v>58.396005361930278</v>
      </c>
      <c r="M453">
        <v>11.972222222222216</v>
      </c>
      <c r="N453">
        <v>49.333333333333343</v>
      </c>
      <c r="O453">
        <v>49.798611111111114</v>
      </c>
      <c r="P453">
        <v>126.1458333333333</v>
      </c>
      <c r="Q453">
        <v>140</v>
      </c>
      <c r="R453">
        <v>86.60781249999998</v>
      </c>
      <c r="S453">
        <v>86.379856115107899</v>
      </c>
      <c r="T453">
        <v>1.3744913613345382</v>
      </c>
      <c r="U453">
        <v>60.045454545454554</v>
      </c>
      <c r="V453">
        <v>22.420267124893609</v>
      </c>
      <c r="W453">
        <v>0</v>
      </c>
      <c r="X453">
        <v>1</v>
      </c>
      <c r="Y453">
        <v>374</v>
      </c>
      <c r="Z453">
        <v>144</v>
      </c>
      <c r="AA453">
        <v>230</v>
      </c>
    </row>
    <row r="454" spans="1:27" x14ac:dyDescent="0.3">
      <c r="A454">
        <v>9</v>
      </c>
      <c r="B454">
        <v>2022</v>
      </c>
      <c r="C454">
        <v>99</v>
      </c>
      <c r="D454">
        <v>99</v>
      </c>
      <c r="E454">
        <v>31915</v>
      </c>
      <c r="G454">
        <v>8</v>
      </c>
      <c r="H454">
        <v>1333</v>
      </c>
      <c r="I454">
        <v>95.060990247562017</v>
      </c>
      <c r="J454">
        <v>15.7356339084771</v>
      </c>
      <c r="K454">
        <v>18.075618904726163</v>
      </c>
      <c r="L454">
        <v>63.514778694673581</v>
      </c>
      <c r="M454">
        <v>12.375393848462132</v>
      </c>
      <c r="N454">
        <v>44.922730682670654</v>
      </c>
      <c r="O454">
        <v>44.034508627156796</v>
      </c>
      <c r="P454">
        <v>125.70892723180798</v>
      </c>
      <c r="Q454">
        <v>126.94748687171798</v>
      </c>
      <c r="R454">
        <v>90.725031766200772</v>
      </c>
      <c r="S454">
        <v>90.397635467980294</v>
      </c>
      <c r="T454">
        <v>2.3399849962490582</v>
      </c>
      <c r="U454">
        <v>58.302325581395309</v>
      </c>
      <c r="V454">
        <v>58.507417238174448</v>
      </c>
      <c r="W454">
        <v>0</v>
      </c>
      <c r="X454">
        <v>1</v>
      </c>
      <c r="Y454">
        <v>1333</v>
      </c>
      <c r="Z454">
        <v>1333</v>
      </c>
      <c r="AA454">
        <v>0</v>
      </c>
    </row>
    <row r="455" spans="1:27" x14ac:dyDescent="0.3">
      <c r="A455">
        <v>9</v>
      </c>
      <c r="B455">
        <v>2022</v>
      </c>
      <c r="C455">
        <v>99</v>
      </c>
      <c r="D455">
        <v>99</v>
      </c>
      <c r="E455">
        <v>31915</v>
      </c>
      <c r="G455">
        <v>9</v>
      </c>
      <c r="H455">
        <v>385261</v>
      </c>
      <c r="I455">
        <v>84.921920983443101</v>
      </c>
      <c r="J455">
        <v>12.717157459488163</v>
      </c>
      <c r="K455">
        <v>14.962180963035815</v>
      </c>
      <c r="L455">
        <v>58.928095779532718</v>
      </c>
      <c r="M455">
        <v>11.908625581100731</v>
      </c>
      <c r="N455">
        <v>47.802926586142718</v>
      </c>
      <c r="O455">
        <v>47.072602376984065</v>
      </c>
      <c r="P455">
        <v>134.11602095219305</v>
      </c>
      <c r="Q455">
        <v>133.50293697000217</v>
      </c>
      <c r="R455">
        <v>87.095101840646493</v>
      </c>
      <c r="S455">
        <v>85.179950930728012</v>
      </c>
      <c r="T455">
        <v>2.2450235035476496</v>
      </c>
      <c r="U455">
        <v>60.567950039064435</v>
      </c>
      <c r="V455">
        <v>60.295279051973992</v>
      </c>
      <c r="W455">
        <v>1</v>
      </c>
      <c r="X455">
        <v>1</v>
      </c>
      <c r="Y455">
        <v>385261</v>
      </c>
      <c r="Z455">
        <v>385261</v>
      </c>
      <c r="AA455">
        <v>0</v>
      </c>
    </row>
    <row r="457" spans="1:27" x14ac:dyDescent="0.3">
      <c r="A457">
        <v>9</v>
      </c>
      <c r="B457">
        <v>2022</v>
      </c>
      <c r="C457">
        <v>99</v>
      </c>
      <c r="D457">
        <v>99</v>
      </c>
      <c r="E457">
        <v>31915</v>
      </c>
      <c r="G457">
        <v>3</v>
      </c>
      <c r="H457">
        <v>20914</v>
      </c>
      <c r="I457">
        <v>85.785368616600053</v>
      </c>
      <c r="J457">
        <v>12.822376873661643</v>
      </c>
      <c r="K457">
        <v>14.612320579905028</v>
      </c>
      <c r="L457">
        <v>61.041863178108649</v>
      </c>
      <c r="M457">
        <v>12.840899357601701</v>
      </c>
      <c r="N457">
        <v>49.553854389721629</v>
      </c>
      <c r="O457">
        <v>49.078710644677663</v>
      </c>
      <c r="P457">
        <v>125.74817987152041</v>
      </c>
      <c r="Q457">
        <v>126.96541755888651</v>
      </c>
      <c r="R457">
        <v>87.280638502820807</v>
      </c>
      <c r="S457">
        <v>87.4410817166371</v>
      </c>
      <c r="T457">
        <v>1.7899437062433849</v>
      </c>
      <c r="U457">
        <v>60.730276369895762</v>
      </c>
      <c r="V457">
        <v>27.001905134906622</v>
      </c>
      <c r="W457">
        <v>1</v>
      </c>
      <c r="X457">
        <v>2</v>
      </c>
      <c r="Y457">
        <v>20914</v>
      </c>
      <c r="Z457">
        <v>9340</v>
      </c>
      <c r="AA457">
        <v>11574</v>
      </c>
    </row>
    <row r="458" spans="1:27" x14ac:dyDescent="0.3">
      <c r="A458">
        <v>9</v>
      </c>
      <c r="B458">
        <v>2022</v>
      </c>
      <c r="C458">
        <v>99</v>
      </c>
      <c r="D458">
        <v>99</v>
      </c>
      <c r="E458">
        <v>31915</v>
      </c>
      <c r="G458">
        <v>4</v>
      </c>
      <c r="H458">
        <v>45173</v>
      </c>
      <c r="I458">
        <v>85.847933479243807</v>
      </c>
      <c r="J458">
        <v>12.224937164260041</v>
      </c>
      <c r="K458">
        <v>14.461752053274198</v>
      </c>
      <c r="L458">
        <v>61.525946539972146</v>
      </c>
      <c r="M458">
        <v>11.434024937164164</v>
      </c>
      <c r="N458">
        <v>45.910797890690446</v>
      </c>
      <c r="O458">
        <v>45.263609467455616</v>
      </c>
      <c r="P458">
        <v>126.75061606702803</v>
      </c>
      <c r="Q458">
        <v>129.04760731358729</v>
      </c>
      <c r="R458">
        <v>87.642915451895135</v>
      </c>
      <c r="S458">
        <v>86.779212980034558</v>
      </c>
      <c r="T458">
        <v>2.2368148890141577</v>
      </c>
      <c r="U458">
        <v>60.875832909038593</v>
      </c>
      <c r="V458">
        <v>27.42691176400718</v>
      </c>
      <c r="W458">
        <v>0</v>
      </c>
      <c r="X458">
        <v>2</v>
      </c>
      <c r="Y458">
        <v>45173</v>
      </c>
      <c r="Z458">
        <v>20291</v>
      </c>
      <c r="AA458">
        <v>24882</v>
      </c>
    </row>
    <row r="459" spans="1:27" x14ac:dyDescent="0.3">
      <c r="A459">
        <v>9</v>
      </c>
      <c r="B459">
        <v>2022</v>
      </c>
      <c r="C459">
        <v>99</v>
      </c>
      <c r="D459">
        <v>99</v>
      </c>
      <c r="E459">
        <v>31915</v>
      </c>
      <c r="G459">
        <v>5</v>
      </c>
      <c r="H459">
        <v>227720</v>
      </c>
      <c r="I459">
        <v>85.411598979477603</v>
      </c>
      <c r="J459">
        <v>12.723397875134417</v>
      </c>
      <c r="K459">
        <v>14.907344609938187</v>
      </c>
      <c r="L459">
        <v>60.301131024546407</v>
      </c>
      <c r="M459">
        <v>11.982965739524795</v>
      </c>
      <c r="N459">
        <v>48.018080229226371</v>
      </c>
      <c r="O459">
        <v>47.182039240790544</v>
      </c>
      <c r="P459">
        <v>128.85495862441084</v>
      </c>
      <c r="Q459">
        <v>130.66037483586013</v>
      </c>
      <c r="R459">
        <v>87.334193523453024</v>
      </c>
      <c r="S459">
        <v>86.285598045550358</v>
      </c>
      <c r="T459">
        <v>2.1839467348037722</v>
      </c>
      <c r="U459">
        <v>60.660829088354113</v>
      </c>
      <c r="V459">
        <v>55.607510074977512</v>
      </c>
      <c r="W459">
        <v>0</v>
      </c>
      <c r="X459">
        <v>2</v>
      </c>
      <c r="Y459">
        <v>227720</v>
      </c>
      <c r="Z459">
        <v>209425</v>
      </c>
      <c r="AA459">
        <v>18295</v>
      </c>
    </row>
    <row r="460" spans="1:27" x14ac:dyDescent="0.3">
      <c r="A460">
        <v>9</v>
      </c>
      <c r="B460">
        <v>2022</v>
      </c>
      <c r="C460">
        <v>99</v>
      </c>
      <c r="D460">
        <v>99</v>
      </c>
      <c r="E460">
        <v>31915</v>
      </c>
      <c r="G460">
        <v>6</v>
      </c>
      <c r="H460">
        <v>29334</v>
      </c>
      <c r="I460">
        <v>85.036728710710989</v>
      </c>
      <c r="J460">
        <v>12.505268579080235</v>
      </c>
      <c r="K460">
        <v>14.574300491601804</v>
      </c>
      <c r="L460">
        <v>60.537155051729513</v>
      </c>
      <c r="M460">
        <v>11.697182880980584</v>
      </c>
      <c r="N460">
        <v>48.172546999742465</v>
      </c>
      <c r="O460">
        <v>47.25283388293488</v>
      </c>
      <c r="P460">
        <v>134.6435414091471</v>
      </c>
      <c r="Q460">
        <v>132.69351599114179</v>
      </c>
      <c r="R460">
        <v>87.44515249372094</v>
      </c>
      <c r="S460">
        <v>86.29795654979587</v>
      </c>
      <c r="T460">
        <v>2.0690319125215755</v>
      </c>
      <c r="U460">
        <v>60.880104997613678</v>
      </c>
      <c r="V460">
        <v>40.13765944621619</v>
      </c>
      <c r="W460">
        <v>1</v>
      </c>
      <c r="X460">
        <v>2</v>
      </c>
      <c r="Y460">
        <v>29334</v>
      </c>
      <c r="Z460">
        <v>19417</v>
      </c>
      <c r="AA460">
        <v>9917</v>
      </c>
    </row>
    <row r="461" spans="1:27" x14ac:dyDescent="0.3">
      <c r="A461">
        <v>9</v>
      </c>
      <c r="B461">
        <v>2022</v>
      </c>
      <c r="C461">
        <v>99</v>
      </c>
      <c r="D461">
        <v>99</v>
      </c>
      <c r="E461">
        <v>31915</v>
      </c>
      <c r="G461">
        <v>7</v>
      </c>
      <c r="H461">
        <v>269</v>
      </c>
      <c r="I461">
        <v>86.683271375464656</v>
      </c>
      <c r="J461">
        <v>15.848559670781899</v>
      </c>
      <c r="K461">
        <v>19.317695167286242</v>
      </c>
      <c r="L461">
        <v>58.277286245353139</v>
      </c>
      <c r="M461">
        <v>12.766255144032913</v>
      </c>
      <c r="N461">
        <v>50.144032921810691</v>
      </c>
      <c r="O461">
        <v>50.231404958677679</v>
      </c>
      <c r="P461">
        <v>156.57613168724276</v>
      </c>
      <c r="Q461">
        <v>171.81069958847738</v>
      </c>
      <c r="R461">
        <v>88.33932584269661</v>
      </c>
      <c r="S461">
        <v>88.460098522167499</v>
      </c>
      <c r="T461">
        <v>3.4691354965043368</v>
      </c>
      <c r="U461">
        <v>57.460966542750917</v>
      </c>
      <c r="V461">
        <v>51.133288428190738</v>
      </c>
      <c r="W461">
        <v>0</v>
      </c>
      <c r="X461">
        <v>2</v>
      </c>
      <c r="Y461">
        <v>269</v>
      </c>
      <c r="Z461">
        <v>243</v>
      </c>
      <c r="AA461">
        <v>26</v>
      </c>
    </row>
    <row r="462" spans="1:27" x14ac:dyDescent="0.3">
      <c r="A462">
        <v>9</v>
      </c>
      <c r="B462">
        <v>2022</v>
      </c>
      <c r="C462">
        <v>99</v>
      </c>
      <c r="D462">
        <v>99</v>
      </c>
      <c r="E462">
        <v>31915</v>
      </c>
      <c r="G462">
        <v>8</v>
      </c>
      <c r="H462">
        <v>1818</v>
      </c>
      <c r="I462">
        <v>92.662172717272014</v>
      </c>
      <c r="J462">
        <v>15.924216959511092</v>
      </c>
      <c r="K462">
        <v>17.846771177117724</v>
      </c>
      <c r="L462">
        <v>61.229488448844798</v>
      </c>
      <c r="M462">
        <v>12.568983957219276</v>
      </c>
      <c r="N462">
        <v>44.908951798010712</v>
      </c>
      <c r="O462">
        <v>43.990068754774626</v>
      </c>
      <c r="P462">
        <v>125.17570664629488</v>
      </c>
      <c r="Q462">
        <v>121.77845683728037</v>
      </c>
      <c r="R462">
        <v>89.500134228187932</v>
      </c>
      <c r="S462">
        <v>89.649140546006009</v>
      </c>
      <c r="T462">
        <v>1.9225542176066313</v>
      </c>
      <c r="U462">
        <v>57.965896589658982</v>
      </c>
      <c r="V462">
        <v>41.947929099449809</v>
      </c>
      <c r="W462">
        <v>0</v>
      </c>
      <c r="X462">
        <v>2</v>
      </c>
      <c r="Y462">
        <v>1818</v>
      </c>
      <c r="Z462">
        <v>1309</v>
      </c>
      <c r="AA462">
        <v>509</v>
      </c>
    </row>
    <row r="463" spans="1:27" x14ac:dyDescent="0.3">
      <c r="A463">
        <v>9</v>
      </c>
      <c r="B463">
        <v>2022</v>
      </c>
      <c r="C463">
        <v>99</v>
      </c>
      <c r="D463">
        <v>99</v>
      </c>
      <c r="E463">
        <v>31915</v>
      </c>
      <c r="G463">
        <v>9</v>
      </c>
      <c r="H463">
        <v>274988</v>
      </c>
      <c r="I463">
        <v>84.237580330780901</v>
      </c>
      <c r="J463">
        <v>12.777214627850618</v>
      </c>
      <c r="K463">
        <v>14.848324981271642</v>
      </c>
      <c r="L463">
        <v>59.127174023744104</v>
      </c>
      <c r="M463">
        <v>11.82618007502818</v>
      </c>
      <c r="N463">
        <v>49.129159595244992</v>
      </c>
      <c r="O463">
        <v>48.195781352902415</v>
      </c>
      <c r="P463">
        <v>131.23514936240184</v>
      </c>
      <c r="Q463">
        <v>130.07079133225722</v>
      </c>
      <c r="R463">
        <v>87.11806312121459</v>
      </c>
      <c r="S463">
        <v>85.097176850408303</v>
      </c>
      <c r="T463">
        <v>2.0711103534210205</v>
      </c>
      <c r="U463">
        <v>60.598520662719849</v>
      </c>
      <c r="V463">
        <v>58.314326266020757</v>
      </c>
      <c r="W463">
        <v>1</v>
      </c>
      <c r="X463">
        <v>2</v>
      </c>
      <c r="Y463">
        <v>274988</v>
      </c>
      <c r="Z463">
        <v>265767</v>
      </c>
      <c r="AA463">
        <v>9221</v>
      </c>
    </row>
    <row r="465" spans="1:27" x14ac:dyDescent="0.3">
      <c r="A465">
        <v>10</v>
      </c>
      <c r="B465">
        <v>2022</v>
      </c>
      <c r="C465">
        <v>99</v>
      </c>
      <c r="D465">
        <v>99</v>
      </c>
      <c r="E465">
        <v>31915</v>
      </c>
      <c r="F465">
        <v>170</v>
      </c>
      <c r="H465">
        <v>494</v>
      </c>
      <c r="I465">
        <v>95.388846141973502</v>
      </c>
      <c r="J465">
        <v>27.877058823529406</v>
      </c>
      <c r="K465">
        <v>29.869730848861273</v>
      </c>
      <c r="L465">
        <v>56.062875000000005</v>
      </c>
      <c r="M465">
        <v>12.948235294117628</v>
      </c>
      <c r="N465">
        <v>46.126843657817112</v>
      </c>
      <c r="O465">
        <v>45.813609467455613</v>
      </c>
      <c r="P465">
        <v>129.38823529411764</v>
      </c>
      <c r="Q465">
        <v>133.88529411764702</v>
      </c>
      <c r="R465">
        <v>89.789189189189159</v>
      </c>
      <c r="S465">
        <v>91.030357142857184</v>
      </c>
      <c r="T465">
        <v>1.9926720253318599</v>
      </c>
      <c r="U465">
        <v>48</v>
      </c>
      <c r="V465">
        <v>31.509750654369505</v>
      </c>
      <c r="W465">
        <v>0.43117408906882593</v>
      </c>
      <c r="Y465">
        <v>494</v>
      </c>
      <c r="Z465">
        <v>340</v>
      </c>
      <c r="AA465">
        <v>154</v>
      </c>
    </row>
    <row r="466" spans="1:27" x14ac:dyDescent="0.3">
      <c r="A466">
        <v>10</v>
      </c>
      <c r="B466">
        <v>2022</v>
      </c>
      <c r="C466">
        <v>99</v>
      </c>
      <c r="D466">
        <v>99</v>
      </c>
      <c r="E466">
        <v>31915</v>
      </c>
      <c r="F466">
        <v>170</v>
      </c>
      <c r="H466">
        <v>402</v>
      </c>
      <c r="I466">
        <v>96.908706456393119</v>
      </c>
      <c r="J466">
        <v>25.839202657807295</v>
      </c>
      <c r="K466">
        <v>27.953034825870631</v>
      </c>
      <c r="L466">
        <v>58.934588528678354</v>
      </c>
      <c r="M466">
        <v>13.801993355481722</v>
      </c>
      <c r="N466">
        <v>46.225913621262464</v>
      </c>
      <c r="O466">
        <v>45.797342192691033</v>
      </c>
      <c r="P466">
        <v>129.05315614617939</v>
      </c>
      <c r="Q466">
        <v>131.59800664451828</v>
      </c>
      <c r="R466">
        <v>94.673504273504236</v>
      </c>
      <c r="S466">
        <v>94.516000000000062</v>
      </c>
      <c r="T466">
        <v>2.1138321680633361</v>
      </c>
      <c r="U466">
        <v>49</v>
      </c>
      <c r="V466">
        <v>36.21638043760997</v>
      </c>
      <c r="W466">
        <v>0.48507462686567182</v>
      </c>
      <c r="Y466">
        <v>402</v>
      </c>
      <c r="Z466">
        <v>301</v>
      </c>
      <c r="AA466">
        <v>101</v>
      </c>
    </row>
    <row r="467" spans="1:27" x14ac:dyDescent="0.3">
      <c r="A467">
        <v>10</v>
      </c>
      <c r="B467">
        <v>2022</v>
      </c>
      <c r="C467">
        <v>99</v>
      </c>
      <c r="D467">
        <v>99</v>
      </c>
      <c r="E467">
        <v>31915</v>
      </c>
      <c r="F467">
        <v>170</v>
      </c>
      <c r="H467">
        <v>743</v>
      </c>
      <c r="I467">
        <v>96.543149384656473</v>
      </c>
      <c r="J467">
        <v>24.753794266441805</v>
      </c>
      <c r="K467">
        <v>27.081940700808634</v>
      </c>
      <c r="L467">
        <v>59.658544474393587</v>
      </c>
      <c r="M467">
        <v>13.298482293423262</v>
      </c>
      <c r="N467">
        <v>46.106239460371008</v>
      </c>
      <c r="O467">
        <v>45.730508474576254</v>
      </c>
      <c r="P467">
        <v>128.46205733558179</v>
      </c>
      <c r="Q467">
        <v>130.6239460370995</v>
      </c>
      <c r="R467">
        <v>93.191341991341886</v>
      </c>
      <c r="S467">
        <v>94.85691699604736</v>
      </c>
      <c r="T467">
        <v>2.328146434366833</v>
      </c>
      <c r="U467">
        <v>50</v>
      </c>
      <c r="V467">
        <v>39.574415406489408</v>
      </c>
      <c r="W467">
        <v>0.49932705248990561</v>
      </c>
      <c r="Y467">
        <v>743</v>
      </c>
      <c r="Z467">
        <v>593</v>
      </c>
      <c r="AA467">
        <v>150</v>
      </c>
    </row>
    <row r="468" spans="1:27" x14ac:dyDescent="0.3">
      <c r="A468">
        <v>10</v>
      </c>
      <c r="B468">
        <v>2022</v>
      </c>
      <c r="C468">
        <v>99</v>
      </c>
      <c r="D468">
        <v>99</v>
      </c>
      <c r="E468">
        <v>31915</v>
      </c>
      <c r="F468">
        <v>170</v>
      </c>
      <c r="H468">
        <v>1464</v>
      </c>
      <c r="I468">
        <v>95.309323761339357</v>
      </c>
      <c r="J468">
        <v>23.417252931323311</v>
      </c>
      <c r="K468">
        <v>26.103645690834473</v>
      </c>
      <c r="L468">
        <v>59.394972640218853</v>
      </c>
      <c r="M468">
        <v>13.472026800670029</v>
      </c>
      <c r="N468">
        <v>46.899328859060397</v>
      </c>
      <c r="O468">
        <v>46.671140939597322</v>
      </c>
      <c r="P468">
        <v>129.0753768844221</v>
      </c>
      <c r="Q468">
        <v>134.0946398659967</v>
      </c>
      <c r="R468">
        <v>92.958383838383781</v>
      </c>
      <c r="S468">
        <v>94.635130434782681</v>
      </c>
      <c r="T468">
        <v>2.6863927595111581</v>
      </c>
      <c r="U468">
        <v>51</v>
      </c>
      <c r="V468">
        <v>41.14149536081856</v>
      </c>
      <c r="W468">
        <v>0.52322404371584708</v>
      </c>
      <c r="Y468">
        <v>1464</v>
      </c>
      <c r="Z468">
        <v>1194</v>
      </c>
      <c r="AA468">
        <v>270</v>
      </c>
    </row>
    <row r="469" spans="1:27" x14ac:dyDescent="0.3">
      <c r="A469">
        <v>10</v>
      </c>
      <c r="B469">
        <v>2022</v>
      </c>
      <c r="C469">
        <v>99</v>
      </c>
      <c r="D469">
        <v>99</v>
      </c>
      <c r="E469">
        <v>31915</v>
      </c>
      <c r="F469">
        <v>170</v>
      </c>
      <c r="H469">
        <v>2774</v>
      </c>
      <c r="I469">
        <v>93.945086509103675</v>
      </c>
      <c r="J469">
        <v>22.213820078226856</v>
      </c>
      <c r="K469">
        <v>25.064610670511872</v>
      </c>
      <c r="L469">
        <v>59.33736386584939</v>
      </c>
      <c r="M469">
        <v>13.320556279878289</v>
      </c>
      <c r="N469">
        <v>47.188695652173912</v>
      </c>
      <c r="O469">
        <v>46.823965141612199</v>
      </c>
      <c r="P469">
        <v>129.69317687961757</v>
      </c>
      <c r="Q469">
        <v>130.44936983920039</v>
      </c>
      <c r="R469">
        <v>92.870848708487173</v>
      </c>
      <c r="S469">
        <v>94.107726931733026</v>
      </c>
      <c r="T469">
        <v>2.8507905922850045</v>
      </c>
      <c r="U469">
        <v>52</v>
      </c>
      <c r="V469">
        <v>42.62184710621689</v>
      </c>
      <c r="W469">
        <v>0.54289834174477292</v>
      </c>
      <c r="Y469">
        <v>2774</v>
      </c>
      <c r="Z469">
        <v>2301</v>
      </c>
      <c r="AA469">
        <v>473</v>
      </c>
    </row>
    <row r="470" spans="1:27" x14ac:dyDescent="0.3">
      <c r="A470">
        <v>10</v>
      </c>
      <c r="B470">
        <v>2022</v>
      </c>
      <c r="C470">
        <v>99</v>
      </c>
      <c r="D470">
        <v>99</v>
      </c>
      <c r="E470">
        <v>31915</v>
      </c>
      <c r="F470">
        <v>170</v>
      </c>
      <c r="H470">
        <v>5564</v>
      </c>
      <c r="I470">
        <v>93.507350819056057</v>
      </c>
      <c r="J470">
        <v>21.046676514032484</v>
      </c>
      <c r="K470">
        <v>23.985398993529824</v>
      </c>
      <c r="L470">
        <v>59.59650431344371</v>
      </c>
      <c r="M470">
        <v>13.13150453682208</v>
      </c>
      <c r="N470">
        <v>47.345585128855085</v>
      </c>
      <c r="O470">
        <v>47.057468835833511</v>
      </c>
      <c r="P470">
        <v>130.38742350706903</v>
      </c>
      <c r="Q470">
        <v>133.98016459168602</v>
      </c>
      <c r="R470">
        <v>92.264916666666593</v>
      </c>
      <c r="S470">
        <v>93.584675834970483</v>
      </c>
      <c r="T470">
        <v>2.9387224794973394</v>
      </c>
      <c r="U470">
        <v>53</v>
      </c>
      <c r="V470">
        <v>44.696678921866749</v>
      </c>
      <c r="W470">
        <v>0.56631919482386783</v>
      </c>
      <c r="Y470">
        <v>5564</v>
      </c>
      <c r="Z470">
        <v>4739</v>
      </c>
      <c r="AA470">
        <v>825</v>
      </c>
    </row>
    <row r="471" spans="1:27" x14ac:dyDescent="0.3">
      <c r="A471">
        <v>10</v>
      </c>
      <c r="B471">
        <v>2022</v>
      </c>
      <c r="C471">
        <v>99</v>
      </c>
      <c r="D471">
        <v>99</v>
      </c>
      <c r="E471">
        <v>31915</v>
      </c>
      <c r="F471">
        <v>170</v>
      </c>
      <c r="H471">
        <v>10488</v>
      </c>
      <c r="I471">
        <v>92.439916087901054</v>
      </c>
      <c r="J471">
        <v>19.857233739168642</v>
      </c>
      <c r="K471">
        <v>22.911976733098101</v>
      </c>
      <c r="L471">
        <v>59.576432726232603</v>
      </c>
      <c r="M471">
        <v>13.126379291433549</v>
      </c>
      <c r="N471">
        <v>47.395961369622469</v>
      </c>
      <c r="O471">
        <v>46.95377689942908</v>
      </c>
      <c r="P471">
        <v>130.10650433256552</v>
      </c>
      <c r="Q471">
        <v>132.2144345727761</v>
      </c>
      <c r="R471">
        <v>91.987484712596398</v>
      </c>
      <c r="S471">
        <v>92.993082338536894</v>
      </c>
      <c r="T471">
        <v>3.0547429939294632</v>
      </c>
      <c r="U471">
        <v>54</v>
      </c>
      <c r="V471">
        <v>46.494467389780709</v>
      </c>
      <c r="W471">
        <v>0.56788710907704043</v>
      </c>
      <c r="Y471">
        <v>10488</v>
      </c>
      <c r="Z471">
        <v>9117</v>
      </c>
      <c r="AA471">
        <v>1371</v>
      </c>
    </row>
    <row r="472" spans="1:27" x14ac:dyDescent="0.3">
      <c r="A472">
        <v>10</v>
      </c>
      <c r="B472">
        <v>2022</v>
      </c>
      <c r="C472">
        <v>99</v>
      </c>
      <c r="D472">
        <v>99</v>
      </c>
      <c r="E472">
        <v>31915</v>
      </c>
      <c r="F472">
        <v>170</v>
      </c>
      <c r="H472">
        <v>19864</v>
      </c>
      <c r="I472">
        <v>91.481120110380175</v>
      </c>
      <c r="J472">
        <v>18.722588424437379</v>
      </c>
      <c r="K472">
        <v>21.733969188944243</v>
      </c>
      <c r="L472">
        <v>59.522324656361448</v>
      </c>
      <c r="M472">
        <v>13.10370923288928</v>
      </c>
      <c r="N472">
        <v>47.47731188971855</v>
      </c>
      <c r="O472">
        <v>47.022241379310337</v>
      </c>
      <c r="P472">
        <v>129.81436610013779</v>
      </c>
      <c r="Q472">
        <v>132.19459118052364</v>
      </c>
      <c r="R472">
        <v>91.492365432098879</v>
      </c>
      <c r="S472">
        <v>92.366287215412726</v>
      </c>
      <c r="T472">
        <v>3.0113807645068578</v>
      </c>
      <c r="U472">
        <v>55</v>
      </c>
      <c r="V472">
        <v>47.790644037633243</v>
      </c>
      <c r="W472">
        <v>0.57682239226741872</v>
      </c>
      <c r="Y472">
        <v>19864</v>
      </c>
      <c r="Z472">
        <v>17416</v>
      </c>
      <c r="AA472">
        <v>2448</v>
      </c>
    </row>
    <row r="473" spans="1:27" x14ac:dyDescent="0.3">
      <c r="A473">
        <v>10</v>
      </c>
      <c r="B473">
        <v>2022</v>
      </c>
      <c r="C473">
        <v>99</v>
      </c>
      <c r="D473">
        <v>99</v>
      </c>
      <c r="E473">
        <v>31915</v>
      </c>
      <c r="F473">
        <v>170</v>
      </c>
      <c r="H473">
        <v>36062</v>
      </c>
      <c r="I473">
        <v>90.463782368747829</v>
      </c>
      <c r="J473">
        <v>17.596007485963856</v>
      </c>
      <c r="K473">
        <v>20.569059544609981</v>
      </c>
      <c r="L473">
        <v>59.471825165710079</v>
      </c>
      <c r="M473">
        <v>12.959082969432329</v>
      </c>
      <c r="N473">
        <v>47.669526959560635</v>
      </c>
      <c r="O473">
        <v>47.10844652615144</v>
      </c>
      <c r="P473">
        <v>130.71263256394261</v>
      </c>
      <c r="Q473">
        <v>131.80099812850904</v>
      </c>
      <c r="R473">
        <v>90.897229371688127</v>
      </c>
      <c r="S473">
        <v>91.447673649393678</v>
      </c>
      <c r="T473">
        <v>2.9730520586461209</v>
      </c>
      <c r="U473">
        <v>56</v>
      </c>
      <c r="V473">
        <v>49.369770198942099</v>
      </c>
      <c r="W473">
        <v>0.58868060562364821</v>
      </c>
      <c r="Y473">
        <v>36062</v>
      </c>
      <c r="Z473">
        <v>32060</v>
      </c>
      <c r="AA473">
        <v>4002</v>
      </c>
    </row>
    <row r="474" spans="1:27" x14ac:dyDescent="0.3">
      <c r="A474">
        <v>10</v>
      </c>
      <c r="B474">
        <v>2022</v>
      </c>
      <c r="C474">
        <v>99</v>
      </c>
      <c r="D474">
        <v>99</v>
      </c>
      <c r="E474">
        <v>31915</v>
      </c>
      <c r="F474">
        <v>170</v>
      </c>
      <c r="H474">
        <v>62131</v>
      </c>
      <c r="I474">
        <v>89.520252203436357</v>
      </c>
      <c r="J474">
        <v>16.505652259649001</v>
      </c>
      <c r="K474">
        <v>19.357828606380419</v>
      </c>
      <c r="L474">
        <v>59.446534140296173</v>
      </c>
      <c r="M474">
        <v>12.831611781366988</v>
      </c>
      <c r="N474">
        <v>47.798357598795086</v>
      </c>
      <c r="O474">
        <v>47.127746193439613</v>
      </c>
      <c r="P474">
        <v>130.80445655486437</v>
      </c>
      <c r="Q474">
        <v>131.45460086406251</v>
      </c>
      <c r="R474">
        <v>90.344066440416128</v>
      </c>
      <c r="S474">
        <v>90.445867843175904</v>
      </c>
      <c r="T474">
        <v>2.8521763467314152</v>
      </c>
      <c r="U474">
        <v>57</v>
      </c>
      <c r="V474">
        <v>50.796148656096442</v>
      </c>
      <c r="W474">
        <v>0.59488822005118225</v>
      </c>
      <c r="Y474">
        <v>62131</v>
      </c>
      <c r="Z474">
        <v>55783</v>
      </c>
      <c r="AA474">
        <v>6348</v>
      </c>
    </row>
    <row r="475" spans="1:27" x14ac:dyDescent="0.3">
      <c r="A475">
        <v>10</v>
      </c>
      <c r="B475">
        <v>2022</v>
      </c>
      <c r="C475">
        <v>99</v>
      </c>
      <c r="D475">
        <v>99</v>
      </c>
      <c r="E475">
        <v>31915</v>
      </c>
      <c r="F475">
        <v>170</v>
      </c>
      <c r="H475">
        <v>100296</v>
      </c>
      <c r="I475">
        <v>88.539263674184454</v>
      </c>
      <c r="J475">
        <v>15.452615577806213</v>
      </c>
      <c r="K475">
        <v>18.137474496664485</v>
      </c>
      <c r="L475">
        <v>59.510563732822895</v>
      </c>
      <c r="M475">
        <v>12.660698588942664</v>
      </c>
      <c r="N475">
        <v>47.881104782469777</v>
      </c>
      <c r="O475">
        <v>47.136523923919512</v>
      </c>
      <c r="P475">
        <v>130.94118878191711</v>
      </c>
      <c r="Q475">
        <v>131.16055869490981</v>
      </c>
      <c r="R475">
        <v>89.679162522216188</v>
      </c>
      <c r="S475">
        <v>89.363875350056901</v>
      </c>
      <c r="T475">
        <v>2.6848589188582697</v>
      </c>
      <c r="U475">
        <v>58</v>
      </c>
      <c r="V475">
        <v>52.167960650922915</v>
      </c>
      <c r="W475">
        <v>0.59616535056233555</v>
      </c>
      <c r="Y475">
        <v>100296</v>
      </c>
      <c r="Z475">
        <v>90783</v>
      </c>
      <c r="AA475">
        <v>9513</v>
      </c>
    </row>
    <row r="476" spans="1:27" x14ac:dyDescent="0.3">
      <c r="A476">
        <v>10</v>
      </c>
      <c r="B476">
        <v>2022</v>
      </c>
      <c r="C476">
        <v>99</v>
      </c>
      <c r="D476">
        <v>99</v>
      </c>
      <c r="E476">
        <v>31915</v>
      </c>
      <c r="F476">
        <v>170</v>
      </c>
      <c r="H476">
        <v>147563</v>
      </c>
      <c r="I476">
        <v>87.43511245528785</v>
      </c>
      <c r="J476">
        <v>14.381180168637972</v>
      </c>
      <c r="K476">
        <v>16.907999525407675</v>
      </c>
      <c r="L476">
        <v>59.521195403078309</v>
      </c>
      <c r="M476">
        <v>12.485506361171268</v>
      </c>
      <c r="N476">
        <v>47.947436250810142</v>
      </c>
      <c r="O476">
        <v>47.123213673685314</v>
      </c>
      <c r="P476">
        <v>130.70143016759775</v>
      </c>
      <c r="Q476">
        <v>130.69275690492509</v>
      </c>
      <c r="R476">
        <v>88.929819296340398</v>
      </c>
      <c r="S476">
        <v>88.182484248849349</v>
      </c>
      <c r="T476">
        <v>2.5268193567696962</v>
      </c>
      <c r="U476">
        <v>59</v>
      </c>
      <c r="V476">
        <v>53.38974213695321</v>
      </c>
      <c r="W476">
        <v>0.60173620758591251</v>
      </c>
      <c r="Y476">
        <v>147563</v>
      </c>
      <c r="Z476">
        <v>134252</v>
      </c>
      <c r="AA476">
        <v>13311</v>
      </c>
    </row>
    <row r="477" spans="1:27" x14ac:dyDescent="0.3">
      <c r="A477">
        <v>10</v>
      </c>
      <c r="B477">
        <v>2022</v>
      </c>
      <c r="C477">
        <v>99</v>
      </c>
      <c r="D477">
        <v>99</v>
      </c>
      <c r="E477">
        <v>31915</v>
      </c>
      <c r="F477">
        <v>170</v>
      </c>
      <c r="H477">
        <v>192260</v>
      </c>
      <c r="I477">
        <v>86.386649063802352</v>
      </c>
      <c r="J477">
        <v>13.352058564886285</v>
      </c>
      <c r="K477">
        <v>15.66565913385705</v>
      </c>
      <c r="L477">
        <v>59.693478652456598</v>
      </c>
      <c r="M477">
        <v>12.249649958314537</v>
      </c>
      <c r="N477">
        <v>47.957289215798248</v>
      </c>
      <c r="O477">
        <v>47.096065753549851</v>
      </c>
      <c r="P477">
        <v>130.92246942061922</v>
      </c>
      <c r="Q477">
        <v>130.85869279702149</v>
      </c>
      <c r="R477">
        <v>88.235432729109306</v>
      </c>
      <c r="S477">
        <v>87.019638301021772</v>
      </c>
      <c r="T477">
        <v>2.3136005689707648</v>
      </c>
      <c r="U477">
        <v>60</v>
      </c>
      <c r="V477">
        <v>54.42255131320907</v>
      </c>
      <c r="W477">
        <v>0.59901695620513906</v>
      </c>
      <c r="Y477">
        <v>192260</v>
      </c>
      <c r="Z477">
        <v>175122</v>
      </c>
      <c r="AA477">
        <v>17138</v>
      </c>
    </row>
    <row r="478" spans="1:27" x14ac:dyDescent="0.3">
      <c r="A478">
        <v>10</v>
      </c>
      <c r="B478">
        <v>2022</v>
      </c>
      <c r="C478">
        <v>99</v>
      </c>
      <c r="D478">
        <v>99</v>
      </c>
      <c r="E478">
        <v>31915</v>
      </c>
      <c r="F478">
        <v>170</v>
      </c>
      <c r="H478">
        <v>218239</v>
      </c>
      <c r="I478">
        <v>85.168219927866531</v>
      </c>
      <c r="J478">
        <v>12.329205441312356</v>
      </c>
      <c r="K478">
        <v>14.410492008472776</v>
      </c>
      <c r="L478">
        <v>59.832434350798415</v>
      </c>
      <c r="M478">
        <v>11.991650400229929</v>
      </c>
      <c r="N478">
        <v>47.979116960155778</v>
      </c>
      <c r="O478">
        <v>47.097295933810919</v>
      </c>
      <c r="P478">
        <v>130.70016846735061</v>
      </c>
      <c r="Q478">
        <v>130.44589707506768</v>
      </c>
      <c r="R478">
        <v>87.460322888016989</v>
      </c>
      <c r="S478">
        <v>85.686747087714252</v>
      </c>
      <c r="T478">
        <v>2.081286567160415</v>
      </c>
      <c r="U478">
        <v>61</v>
      </c>
      <c r="V478">
        <v>55.232691390434809</v>
      </c>
      <c r="W478">
        <v>0.59676776378190899</v>
      </c>
      <c r="Y478">
        <v>218239</v>
      </c>
      <c r="Z478">
        <v>198261</v>
      </c>
      <c r="AA478">
        <v>19978</v>
      </c>
    </row>
    <row r="479" spans="1:27" x14ac:dyDescent="0.3">
      <c r="A479">
        <v>10</v>
      </c>
      <c r="B479">
        <v>2022</v>
      </c>
      <c r="C479">
        <v>99</v>
      </c>
      <c r="D479">
        <v>99</v>
      </c>
      <c r="E479">
        <v>31915</v>
      </c>
      <c r="F479">
        <v>170</v>
      </c>
      <c r="H479">
        <v>208572</v>
      </c>
      <c r="I479">
        <v>83.761300552436879</v>
      </c>
      <c r="J479">
        <v>11.300424580058243</v>
      </c>
      <c r="K479">
        <v>13.177336353297257</v>
      </c>
      <c r="L479">
        <v>60.004595301514051</v>
      </c>
      <c r="M479">
        <v>11.646043348510283</v>
      </c>
      <c r="N479">
        <v>47.957083410639022</v>
      </c>
      <c r="O479">
        <v>47.101041694277313</v>
      </c>
      <c r="P479">
        <v>130.16548108726991</v>
      </c>
      <c r="Q479">
        <v>130.1121824263081</v>
      </c>
      <c r="R479">
        <v>86.559497643043258</v>
      </c>
      <c r="S479">
        <v>84.308825403684097</v>
      </c>
      <c r="T479">
        <v>1.8769117732390159</v>
      </c>
      <c r="U479">
        <v>62</v>
      </c>
      <c r="V479">
        <v>55.939098218622448</v>
      </c>
      <c r="W479">
        <v>0.58924016646529709</v>
      </c>
      <c r="Y479">
        <v>208572</v>
      </c>
      <c r="Z479">
        <v>188657</v>
      </c>
      <c r="AA479">
        <v>19915</v>
      </c>
    </row>
    <row r="480" spans="1:27" x14ac:dyDescent="0.3">
      <c r="A480">
        <v>10</v>
      </c>
      <c r="B480">
        <v>2022</v>
      </c>
      <c r="C480">
        <v>99</v>
      </c>
      <c r="D480">
        <v>99</v>
      </c>
      <c r="E480">
        <v>31915</v>
      </c>
      <c r="F480">
        <v>170</v>
      </c>
      <c r="H480">
        <v>164541</v>
      </c>
      <c r="I480">
        <v>82.132546289330278</v>
      </c>
      <c r="J480">
        <v>10.271228127200745</v>
      </c>
      <c r="K480">
        <v>11.946173226814421</v>
      </c>
      <c r="L480">
        <v>60.105030860631402</v>
      </c>
      <c r="M480">
        <v>11.282981201581457</v>
      </c>
      <c r="N480">
        <v>47.907742005390688</v>
      </c>
      <c r="O480">
        <v>47.099408748890994</v>
      </c>
      <c r="P480">
        <v>129.4690223537458</v>
      </c>
      <c r="Q480">
        <v>129.66940923126936</v>
      </c>
      <c r="R480">
        <v>85.498506335847651</v>
      </c>
      <c r="S480">
        <v>82.744485698569775</v>
      </c>
      <c r="T480">
        <v>1.6749450996136748</v>
      </c>
      <c r="U480">
        <v>63</v>
      </c>
      <c r="V480">
        <v>56.43323929835401</v>
      </c>
      <c r="W480">
        <v>0.57512109443846815</v>
      </c>
      <c r="Y480">
        <v>164541</v>
      </c>
      <c r="Z480">
        <v>147672</v>
      </c>
      <c r="AA480">
        <v>16869</v>
      </c>
    </row>
    <row r="481" spans="1:27" x14ac:dyDescent="0.3">
      <c r="A481">
        <v>10</v>
      </c>
      <c r="B481">
        <v>2022</v>
      </c>
      <c r="C481">
        <v>99</v>
      </c>
      <c r="D481">
        <v>99</v>
      </c>
      <c r="E481">
        <v>31915</v>
      </c>
      <c r="F481">
        <v>170</v>
      </c>
      <c r="H481">
        <v>102862</v>
      </c>
      <c r="I481">
        <v>79.680306713844303</v>
      </c>
      <c r="J481">
        <v>9.2433128198191188</v>
      </c>
      <c r="K481">
        <v>10.824090988660467</v>
      </c>
      <c r="L481">
        <v>60.081573085079405</v>
      </c>
      <c r="M481">
        <v>10.81203083789792</v>
      </c>
      <c r="N481">
        <v>47.784740069435053</v>
      </c>
      <c r="O481">
        <v>47.07834340337272</v>
      </c>
      <c r="P481">
        <v>128.41247745716859</v>
      </c>
      <c r="Q481">
        <v>129.292757151552</v>
      </c>
      <c r="R481">
        <v>84.280664931575316</v>
      </c>
      <c r="S481">
        <v>81.135561497325995</v>
      </c>
      <c r="T481">
        <v>1.5807781688413467</v>
      </c>
      <c r="U481">
        <v>64</v>
      </c>
      <c r="V481">
        <v>55.124864302541909</v>
      </c>
      <c r="W481">
        <v>0.54329101125780188</v>
      </c>
      <c r="Y481">
        <v>102862</v>
      </c>
      <c r="Z481">
        <v>88722</v>
      </c>
      <c r="AA481">
        <v>14140</v>
      </c>
    </row>
    <row r="482" spans="1:27" x14ac:dyDescent="0.3">
      <c r="A482">
        <v>10</v>
      </c>
      <c r="B482">
        <v>2022</v>
      </c>
      <c r="C482">
        <v>99</v>
      </c>
      <c r="D482">
        <v>99</v>
      </c>
      <c r="E482">
        <v>31915</v>
      </c>
      <c r="F482">
        <v>170</v>
      </c>
      <c r="H482">
        <v>43653</v>
      </c>
      <c r="I482">
        <v>78.296407111071986</v>
      </c>
      <c r="J482">
        <v>8.2357123975680686</v>
      </c>
      <c r="K482">
        <v>9.6020868270333111</v>
      </c>
      <c r="L482">
        <v>60.765093055236989</v>
      </c>
      <c r="M482">
        <v>10.20482157018245</v>
      </c>
      <c r="N482">
        <v>47.495888962326497</v>
      </c>
      <c r="O482">
        <v>47.00758757435559</v>
      </c>
      <c r="P482">
        <v>126.89148536836817</v>
      </c>
      <c r="Q482">
        <v>128.950251123447</v>
      </c>
      <c r="R482">
        <v>83.025582812249027</v>
      </c>
      <c r="S482">
        <v>79.506334817357683</v>
      </c>
      <c r="T482">
        <v>1.3663744294652369</v>
      </c>
      <c r="U482">
        <v>65</v>
      </c>
      <c r="V482">
        <v>56.262457585033935</v>
      </c>
      <c r="W482">
        <v>0.5127253567910568</v>
      </c>
      <c r="Y482">
        <v>43653</v>
      </c>
      <c r="Z482">
        <v>37830</v>
      </c>
      <c r="AA482">
        <v>5823</v>
      </c>
    </row>
    <row r="483" spans="1:27" x14ac:dyDescent="0.3">
      <c r="A483">
        <v>10</v>
      </c>
      <c r="B483">
        <v>2022</v>
      </c>
      <c r="C483">
        <v>99</v>
      </c>
      <c r="D483">
        <v>99</v>
      </c>
      <c r="E483">
        <v>31915</v>
      </c>
      <c r="F483">
        <v>170</v>
      </c>
      <c r="H483">
        <v>12058</v>
      </c>
      <c r="I483">
        <v>76.47663210039245</v>
      </c>
      <c r="J483">
        <v>7.2937955839744077</v>
      </c>
      <c r="K483">
        <v>8.5923430372397576</v>
      </c>
      <c r="L483">
        <v>61.817236143378523</v>
      </c>
      <c r="M483">
        <v>9.3623938455390388</v>
      </c>
      <c r="N483">
        <v>47.157058647217504</v>
      </c>
      <c r="O483">
        <v>46.992606654011389</v>
      </c>
      <c r="P483">
        <v>125.05865307753798</v>
      </c>
      <c r="Q483">
        <v>129.39484463982421</v>
      </c>
      <c r="R483">
        <v>82.085672972647487</v>
      </c>
      <c r="S483">
        <v>78.314985766571851</v>
      </c>
      <c r="T483">
        <v>1.2985474532653518</v>
      </c>
      <c r="U483">
        <v>66</v>
      </c>
      <c r="V483">
        <v>54.651375225031821</v>
      </c>
      <c r="W483">
        <v>0.43788356277989721</v>
      </c>
      <c r="Y483">
        <v>12058</v>
      </c>
      <c r="Z483">
        <v>10009</v>
      </c>
      <c r="AA483">
        <v>2049</v>
      </c>
    </row>
    <row r="484" spans="1:27" x14ac:dyDescent="0.3">
      <c r="A484">
        <v>10</v>
      </c>
      <c r="B484">
        <v>2022</v>
      </c>
      <c r="C484">
        <v>99</v>
      </c>
      <c r="D484">
        <v>99</v>
      </c>
      <c r="E484">
        <v>31915</v>
      </c>
      <c r="F484">
        <v>170</v>
      </c>
      <c r="H484">
        <v>1823</v>
      </c>
      <c r="I484">
        <v>76.485304424758823</v>
      </c>
      <c r="J484">
        <v>6.6147126436781596</v>
      </c>
      <c r="K484">
        <v>7.9950575973669773</v>
      </c>
      <c r="L484">
        <v>64.715404512933347</v>
      </c>
      <c r="M484">
        <v>8.0519540229885127</v>
      </c>
      <c r="N484">
        <v>46.913409961685822</v>
      </c>
      <c r="O484">
        <v>47.710344827586205</v>
      </c>
      <c r="P484">
        <v>122.63957055214721</v>
      </c>
      <c r="Q484">
        <v>134.34636015325671</v>
      </c>
      <c r="R484">
        <v>81.663805970149212</v>
      </c>
      <c r="S484">
        <v>79.027936507936573</v>
      </c>
      <c r="T484">
        <v>1.3803449536888197</v>
      </c>
      <c r="U484">
        <v>67</v>
      </c>
      <c r="V484">
        <v>47.514568313431745</v>
      </c>
      <c r="W484">
        <v>0.34174437739989033</v>
      </c>
      <c r="Y484">
        <v>1823</v>
      </c>
      <c r="Z484">
        <v>1305</v>
      </c>
      <c r="AA484">
        <v>518</v>
      </c>
    </row>
    <row r="485" spans="1:27" x14ac:dyDescent="0.3">
      <c r="A485">
        <v>10</v>
      </c>
      <c r="B485">
        <v>2022</v>
      </c>
      <c r="C485">
        <v>99</v>
      </c>
      <c r="D485">
        <v>99</v>
      </c>
      <c r="E485">
        <v>31915</v>
      </c>
      <c r="F485">
        <v>170</v>
      </c>
      <c r="H485">
        <v>155</v>
      </c>
      <c r="I485">
        <v>79.247870932056045</v>
      </c>
      <c r="J485">
        <v>6.2129032258064489</v>
      </c>
      <c r="K485">
        <v>8.3077419354838682</v>
      </c>
      <c r="L485">
        <v>69.409802631578899</v>
      </c>
      <c r="M485">
        <v>6.2161290322580687</v>
      </c>
      <c r="N485">
        <v>45.41935483870968</v>
      </c>
      <c r="O485">
        <v>48.524590163934405</v>
      </c>
      <c r="P485">
        <v>131.70967741935485</v>
      </c>
      <c r="Q485">
        <v>150.3064516129032</v>
      </c>
      <c r="R485">
        <v>83.795454545454561</v>
      </c>
      <c r="S485">
        <v>84.140740740740753</v>
      </c>
      <c r="T485">
        <v>2.0948387096774184</v>
      </c>
      <c r="U485">
        <v>68</v>
      </c>
      <c r="V485">
        <v>26.43295104493594</v>
      </c>
      <c r="W485">
        <v>0.29677419354838713</v>
      </c>
      <c r="Y485">
        <v>155</v>
      </c>
      <c r="Z485">
        <v>62</v>
      </c>
      <c r="AA485">
        <v>93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36"/>
  <sheetViews>
    <sheetView zoomScale="118" zoomScaleNormal="118" workbookViewId="0">
      <selection activeCell="I14" sqref="I14"/>
    </sheetView>
  </sheetViews>
  <sheetFormatPr baseColWidth="10" defaultColWidth="11.44140625" defaultRowHeight="14.4" x14ac:dyDescent="0.3"/>
  <cols>
    <col min="1" max="1" width="1.109375" customWidth="1"/>
    <col min="2" max="2" width="4.44140625" customWidth="1"/>
    <col min="3" max="3" width="4.109375" customWidth="1"/>
    <col min="4" max="4" width="17" customWidth="1"/>
    <col min="5" max="5" width="2.88671875" customWidth="1"/>
    <col min="6" max="6" width="9.88671875" style="2" customWidth="1"/>
    <col min="7" max="7" width="2" style="2" customWidth="1"/>
    <col min="8" max="8" width="8.33203125" style="2" customWidth="1"/>
    <col min="9" max="9" width="2.33203125" style="2" customWidth="1"/>
    <col min="10" max="10" width="7.33203125" customWidth="1"/>
    <col min="11" max="11" width="1.6640625" customWidth="1"/>
    <col min="12" max="12" width="6.44140625" customWidth="1"/>
    <col min="13" max="13" width="6.33203125" customWidth="1"/>
    <col min="14" max="14" width="2.109375" customWidth="1"/>
    <col min="15" max="15" width="5.88671875" customWidth="1"/>
    <col min="16" max="16" width="6.33203125" customWidth="1"/>
    <col min="17" max="17" width="8" customWidth="1"/>
    <col min="18" max="18" width="1.109375" customWidth="1"/>
    <col min="19" max="19" width="6.6640625" customWidth="1"/>
    <col min="20" max="20" width="1.33203125" customWidth="1"/>
    <col min="21" max="21" width="5.88671875" customWidth="1"/>
    <col min="22" max="22" width="2" customWidth="1"/>
    <col min="23" max="23" width="7.44140625" customWidth="1"/>
    <col min="24" max="24" width="5.6640625" customWidth="1"/>
    <col min="25" max="25" width="6" customWidth="1"/>
    <col min="26" max="26" width="5.5546875" customWidth="1"/>
    <col min="27" max="27" width="1.5546875" customWidth="1"/>
    <col min="28" max="29" width="5.6640625" customWidth="1"/>
    <col min="30" max="30" width="2.5546875" customWidth="1"/>
    <col min="31" max="31" width="6.109375" customWidth="1"/>
    <col min="32" max="32" width="6.33203125" customWidth="1"/>
    <col min="33" max="33" width="4.5546875" customWidth="1"/>
  </cols>
  <sheetData>
    <row r="1" spans="1:33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25.8" x14ac:dyDescent="0.5">
      <c r="A2" s="16"/>
      <c r="B2" s="16"/>
      <c r="C2" s="25" t="s">
        <v>173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82">
        <v>2024</v>
      </c>
      <c r="V2" s="83"/>
      <c r="W2" s="83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 ht="12.45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 t="s">
        <v>63</v>
      </c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x14ac:dyDescent="0.3">
      <c r="A4" s="16"/>
      <c r="B4" s="17" t="s">
        <v>174</v>
      </c>
      <c r="C4" s="17"/>
      <c r="D4" s="17"/>
      <c r="E4" s="17"/>
      <c r="F4" s="18"/>
      <c r="G4" s="18"/>
      <c r="H4" s="18"/>
      <c r="I4" s="18"/>
      <c r="J4" s="17" t="s">
        <v>66</v>
      </c>
      <c r="K4" s="17"/>
      <c r="L4" s="17"/>
      <c r="M4" s="17"/>
      <c r="N4" s="17"/>
      <c r="O4" s="17" t="s">
        <v>68</v>
      </c>
      <c r="P4" s="17"/>
      <c r="Q4" s="17" t="s">
        <v>69</v>
      </c>
      <c r="R4" s="17"/>
      <c r="S4" s="17"/>
      <c r="T4" s="17"/>
      <c r="U4" s="17"/>
      <c r="V4" s="17"/>
      <c r="W4" s="17" t="s">
        <v>64</v>
      </c>
      <c r="X4" s="19"/>
      <c r="Y4" s="17" t="s">
        <v>97</v>
      </c>
      <c r="Z4" s="17"/>
      <c r="AA4" s="17"/>
      <c r="AB4" s="17" t="s">
        <v>81</v>
      </c>
      <c r="AC4" s="17"/>
      <c r="AD4" s="17"/>
      <c r="AE4" s="17" t="s">
        <v>72</v>
      </c>
      <c r="AF4" s="17"/>
      <c r="AG4" s="16"/>
    </row>
    <row r="5" spans="1:33" x14ac:dyDescent="0.3">
      <c r="A5" s="16"/>
      <c r="B5" s="17"/>
      <c r="C5" s="17" t="s">
        <v>6</v>
      </c>
      <c r="D5" s="17"/>
      <c r="E5" s="17"/>
      <c r="F5" s="17" t="s">
        <v>7</v>
      </c>
      <c r="G5" s="17"/>
      <c r="H5" s="17" t="s">
        <v>59</v>
      </c>
      <c r="I5" s="17"/>
      <c r="J5" s="18" t="s">
        <v>75</v>
      </c>
      <c r="K5" s="18"/>
      <c r="L5" s="17" t="s">
        <v>67</v>
      </c>
      <c r="M5" s="20" t="s">
        <v>212</v>
      </c>
      <c r="N5" s="20"/>
      <c r="O5" s="17"/>
      <c r="P5" s="20" t="s">
        <v>212</v>
      </c>
      <c r="Q5" s="17" t="s">
        <v>175</v>
      </c>
      <c r="R5" s="17"/>
      <c r="S5" s="17" t="s">
        <v>78</v>
      </c>
      <c r="T5" s="17"/>
      <c r="U5" s="17" t="s">
        <v>79</v>
      </c>
      <c r="V5" s="17"/>
      <c r="W5" s="17" t="s">
        <v>70</v>
      </c>
      <c r="X5" s="21" t="s">
        <v>220</v>
      </c>
      <c r="Y5" s="17" t="s">
        <v>99</v>
      </c>
      <c r="Z5" s="17" t="s">
        <v>100</v>
      </c>
      <c r="AA5" s="17"/>
      <c r="AB5" s="38" t="s">
        <v>99</v>
      </c>
      <c r="AC5" s="38" t="s">
        <v>100</v>
      </c>
      <c r="AD5" s="38"/>
      <c r="AE5" s="17" t="s">
        <v>82</v>
      </c>
      <c r="AF5" s="17" t="s">
        <v>83</v>
      </c>
      <c r="AG5" s="16"/>
    </row>
    <row r="6" spans="1:33" ht="15" customHeight="1" x14ac:dyDescent="0.3">
      <c r="A6" s="16"/>
      <c r="B6" s="7">
        <f>+År2024!F5</f>
        <v>170</v>
      </c>
      <c r="C6" s="7">
        <f>+År2024!G5</f>
        <v>3</v>
      </c>
      <c r="D6" s="7" t="str">
        <f>VLOOKUP(C6,RNR!$D$2:$E$10,2)</f>
        <v>Noroc KLF</v>
      </c>
      <c r="E6" s="17"/>
      <c r="F6" s="41">
        <f>+År2024!H5</f>
        <v>13700</v>
      </c>
      <c r="G6" s="17"/>
      <c r="H6" s="18">
        <f>100*F6/$F$14</f>
        <v>1.9317568129678693</v>
      </c>
      <c r="I6" s="17"/>
      <c r="J6" s="8">
        <f>+År2024!I5</f>
        <v>84.434364963503697</v>
      </c>
      <c r="K6" s="18"/>
      <c r="L6" s="9">
        <f>+År2024!J5</f>
        <v>12.958926487747952</v>
      </c>
      <c r="M6" s="10">
        <f>+L27</f>
        <v>12.549329359165409</v>
      </c>
      <c r="N6" s="20"/>
      <c r="O6" s="9">
        <f>+År2024!K5</f>
        <v>15.39527421236874</v>
      </c>
      <c r="P6" s="10">
        <f>+O6-O27</f>
        <v>1.0497745227349888</v>
      </c>
      <c r="Q6" s="9">
        <f t="shared" ref="Q6" si="0">+O6-L6</f>
        <v>2.4363477246207879</v>
      </c>
      <c r="R6" s="17"/>
      <c r="S6" s="9">
        <f>+År2024!M5</f>
        <v>58.221120186697682</v>
      </c>
      <c r="T6" s="17"/>
      <c r="U6" s="9">
        <f>+År2024!O5</f>
        <v>11.97369495479729</v>
      </c>
      <c r="V6" s="17"/>
      <c r="W6" s="10">
        <f>+År2024!W5</f>
        <v>60.288102189781007</v>
      </c>
      <c r="X6" s="12">
        <f>+W6-W27</f>
        <v>-0.73140229097809595</v>
      </c>
      <c r="Y6" s="8">
        <f>+År2024!P5</f>
        <v>42.821709950393931</v>
      </c>
      <c r="Z6" s="8">
        <f>+År2024!Q5</f>
        <v>43.204266510812381</v>
      </c>
      <c r="AA6" s="17"/>
      <c r="AB6" s="11">
        <f>+År2024!T5</f>
        <v>86.00761684939431</v>
      </c>
      <c r="AC6" s="11">
        <f>+År2024!S5</f>
        <v>130.9728783902012</v>
      </c>
      <c r="AD6" s="38"/>
      <c r="AE6" s="8">
        <f>+År2024!T3</f>
        <v>0</v>
      </c>
      <c r="AF6" s="8">
        <f>+År2024!U3</f>
        <v>0</v>
      </c>
      <c r="AG6" s="16"/>
    </row>
    <row r="7" spans="1:33" ht="15" customHeight="1" x14ac:dyDescent="0.3">
      <c r="A7" s="16"/>
      <c r="B7" s="7">
        <f>+År2024!F6</f>
        <v>170</v>
      </c>
      <c r="C7" s="7">
        <f>+År2024!G6</f>
        <v>4</v>
      </c>
      <c r="D7" s="7" t="str">
        <f>VLOOKUP(C7,RNR!$D$2:$E$10,2)</f>
        <v>Hampshire</v>
      </c>
      <c r="E7" s="17"/>
      <c r="F7" s="41">
        <f>+År2024!H6</f>
        <v>38879</v>
      </c>
      <c r="G7" s="17"/>
      <c r="H7" s="18">
        <f>100*F7/$F$14</f>
        <v>5.4821002285677221</v>
      </c>
      <c r="I7" s="17"/>
      <c r="J7" s="8">
        <f>+År2024!I6</f>
        <v>82.979353892846859</v>
      </c>
      <c r="K7" s="18"/>
      <c r="L7" s="9">
        <f>+År2024!J6</f>
        <v>11.95121575222479</v>
      </c>
      <c r="M7" s="10">
        <f t="shared" ref="M7:M12" si="1">+L28</f>
        <v>12.958926487747952</v>
      </c>
      <c r="N7" s="20"/>
      <c r="O7" s="9">
        <f>+År2024!K6</f>
        <v>14.220395013307188</v>
      </c>
      <c r="P7" s="10">
        <f t="shared" ref="P7:P12" si="2">+O7-O28</f>
        <v>-1.1748791990615519</v>
      </c>
      <c r="Q7" s="9">
        <f t="shared" ref="Q7:Q12" si="3">+O7-L7</f>
        <v>2.2691792610823978</v>
      </c>
      <c r="R7" s="17"/>
      <c r="S7" s="9">
        <f>+År2024!M6</f>
        <v>60.100308166410002</v>
      </c>
      <c r="T7" s="17"/>
      <c r="U7" s="9">
        <f>+År2024!O6</f>
        <v>10.810715036066911</v>
      </c>
      <c r="V7" s="17"/>
      <c r="W7" s="10">
        <f>+År2024!W6</f>
        <v>60.866174541526256</v>
      </c>
      <c r="X7" s="12">
        <f t="shared" ref="X7:X12" si="4">+W7-W28</f>
        <v>0.57807235174524862</v>
      </c>
      <c r="Y7" s="8">
        <f>+År2024!P6</f>
        <v>44.826711512858246</v>
      </c>
      <c r="Z7" s="8">
        <f>+År2024!Q6</f>
        <v>44.248107653490329</v>
      </c>
      <c r="AA7" s="17"/>
      <c r="AB7" s="11">
        <f>+År2024!T6</f>
        <v>88.551883166794894</v>
      </c>
      <c r="AC7" s="11">
        <f>+År2024!S6</f>
        <v>127.96294999299624</v>
      </c>
      <c r="AD7" s="38"/>
      <c r="AE7" s="8">
        <f>+År2024!T4</f>
        <v>86.505633279683252</v>
      </c>
      <c r="AF7" s="8">
        <f>+År2024!U4</f>
        <v>82.112764640336863</v>
      </c>
      <c r="AG7" s="16"/>
    </row>
    <row r="8" spans="1:33" ht="15" customHeight="1" x14ac:dyDescent="0.3">
      <c r="A8" s="16"/>
      <c r="B8" s="7">
        <f>+År2024!F7</f>
        <v>170</v>
      </c>
      <c r="C8" s="7">
        <f>+År2024!G7</f>
        <v>5</v>
      </c>
      <c r="D8" s="7" t="str">
        <f>VLOOKUP(C8,RNR!$D$2:$E$10,2)</f>
        <v>Hybrid</v>
      </c>
      <c r="E8" s="17"/>
      <c r="F8" s="41">
        <f>+År2024!H7</f>
        <v>621405</v>
      </c>
      <c r="G8" s="17"/>
      <c r="H8" s="18">
        <f>100*F8/$F$14</f>
        <v>87.620681924255393</v>
      </c>
      <c r="I8" s="17"/>
      <c r="J8" s="8">
        <f>+År2024!I7</f>
        <v>82.71823292377961</v>
      </c>
      <c r="K8" s="18"/>
      <c r="L8" s="9">
        <f>+År2024!J7</f>
        <v>12.578875482047861</v>
      </c>
      <c r="M8" s="10">
        <f t="shared" si="1"/>
        <v>11.95121575222479</v>
      </c>
      <c r="N8" s="20"/>
      <c r="O8" s="9">
        <f>+År2024!K7</f>
        <v>14.82520634920626</v>
      </c>
      <c r="P8" s="10">
        <f t="shared" si="2"/>
        <v>0.60481133589907188</v>
      </c>
      <c r="Q8" s="9">
        <f t="shared" si="3"/>
        <v>2.2463308671583988</v>
      </c>
      <c r="R8" s="17"/>
      <c r="S8" s="9">
        <f>+År2024!M7</f>
        <v>58.07687117552311</v>
      </c>
      <c r="T8" s="17"/>
      <c r="U8" s="9">
        <f>+År2024!O7</f>
        <v>11.486155300157762</v>
      </c>
      <c r="V8" s="17"/>
      <c r="W8" s="10">
        <f>+År2024!W7</f>
        <v>60.598318327016983</v>
      </c>
      <c r="X8" s="12">
        <f t="shared" si="4"/>
        <v>-0.26785621450927266</v>
      </c>
      <c r="Y8" s="8">
        <f>+År2024!P7</f>
        <v>47.137878362648443</v>
      </c>
      <c r="Z8" s="8">
        <f>+År2024!Q7</f>
        <v>46.368274059708419</v>
      </c>
      <c r="AA8" s="17"/>
      <c r="AB8" s="11">
        <f>+År2024!T7</f>
        <v>87.342708531007702</v>
      </c>
      <c r="AC8" s="11">
        <f>+År2024!S7</f>
        <v>130.59824730035504</v>
      </c>
      <c r="AD8" s="38"/>
      <c r="AE8" s="8">
        <f>+År2024!T5</f>
        <v>86.00761684939431</v>
      </c>
      <c r="AF8" s="8">
        <f>+År2024!U5</f>
        <v>84.148586266589902</v>
      </c>
      <c r="AG8" s="16"/>
    </row>
    <row r="9" spans="1:33" ht="15" customHeight="1" x14ac:dyDescent="0.3">
      <c r="A9" s="16"/>
      <c r="B9" s="7">
        <f>+År2024!F8</f>
        <v>170</v>
      </c>
      <c r="C9" s="7">
        <f>+År2024!G8</f>
        <v>6</v>
      </c>
      <c r="D9" s="7" t="str">
        <f>VLOOKUP(C9,RNR!$D$2:$E$10,2)</f>
        <v>Noroc +</v>
      </c>
      <c r="E9" s="17"/>
      <c r="F9" s="41">
        <f>+År2024!H8</f>
        <v>32636</v>
      </c>
      <c r="G9" s="17"/>
      <c r="H9" s="18">
        <f>100*F9/$F$14</f>
        <v>4.6018113392714879</v>
      </c>
      <c r="I9" s="17"/>
      <c r="J9" s="8">
        <f>+År2024!I8</f>
        <v>84.292888221595604</v>
      </c>
      <c r="K9" s="18"/>
      <c r="L9" s="9">
        <f>+År2024!J8</f>
        <v>12.390787309048084</v>
      </c>
      <c r="M9" s="10">
        <f t="shared" si="1"/>
        <v>12.578875482047861</v>
      </c>
      <c r="N9" s="20"/>
      <c r="O9" s="9">
        <f>+År2024!K8</f>
        <v>14.777850897809548</v>
      </c>
      <c r="P9" s="10">
        <f t="shared" si="2"/>
        <v>-4.7355451396711601E-2</v>
      </c>
      <c r="Q9" s="9">
        <f t="shared" si="3"/>
        <v>2.387063588761464</v>
      </c>
      <c r="R9" s="17"/>
      <c r="S9" s="9">
        <f>+År2024!M8</f>
        <v>59.497461690326404</v>
      </c>
      <c r="T9" s="17"/>
      <c r="U9" s="9">
        <f>+År2024!O8</f>
        <v>11.304846063454775</v>
      </c>
      <c r="V9" s="17"/>
      <c r="W9" s="10">
        <f>+År2024!W8</f>
        <v>60.716233607059699</v>
      </c>
      <c r="X9" s="12">
        <f t="shared" si="4"/>
        <v>0.11791528004271612</v>
      </c>
      <c r="Y9" s="8">
        <f>+År2024!P8</f>
        <v>47.372851019735279</v>
      </c>
      <c r="Z9" s="8">
        <f>+År2024!Q8</f>
        <v>46.567390587459371</v>
      </c>
      <c r="AA9" s="17"/>
      <c r="AB9" s="11">
        <f>+År2024!T8</f>
        <v>89.900000000000446</v>
      </c>
      <c r="AC9" s="11">
        <f>+År2024!S8</f>
        <v>146.74886016451237</v>
      </c>
      <c r="AD9" s="38"/>
      <c r="AE9" s="8">
        <f>+År2024!T6</f>
        <v>88.551883166794894</v>
      </c>
      <c r="AF9" s="8">
        <f>+År2024!U6</f>
        <v>84.631039060861795</v>
      </c>
      <c r="AG9" s="16"/>
    </row>
    <row r="10" spans="1:33" ht="15" customHeight="1" x14ac:dyDescent="0.3">
      <c r="A10" s="16"/>
      <c r="B10" s="7">
        <f>+År2024!F9</f>
        <v>170</v>
      </c>
      <c r="C10" s="7">
        <f>+År2024!G9</f>
        <v>7</v>
      </c>
      <c r="D10" s="7" t="str">
        <f>VLOOKUP(C10,RNR!$D$2:$E$10,2)</f>
        <v>Økologisk m/kjeber</v>
      </c>
      <c r="E10" s="17"/>
      <c r="F10" s="41">
        <f>+År2024!H9</f>
        <v>125</v>
      </c>
      <c r="G10" s="17"/>
      <c r="H10" s="18">
        <f>100*F10/$F$14</f>
        <v>1.762551836649516E-2</v>
      </c>
      <c r="I10" s="17"/>
      <c r="J10" s="8">
        <f>+År2024!I9</f>
        <v>93.352000000000018</v>
      </c>
      <c r="K10" s="18"/>
      <c r="L10" s="9">
        <f>+År2024!J9</f>
        <v>13.841739130434783</v>
      </c>
      <c r="M10" s="10">
        <f t="shared" si="1"/>
        <v>12.390787309048084</v>
      </c>
      <c r="N10" s="20"/>
      <c r="O10" s="9">
        <f>+År2024!K9</f>
        <v>16.961739130434779</v>
      </c>
      <c r="P10" s="10">
        <f t="shared" si="2"/>
        <v>2.1838882326252307</v>
      </c>
      <c r="Q10" s="9">
        <f t="shared" si="3"/>
        <v>3.1199999999999957</v>
      </c>
      <c r="R10" s="17"/>
      <c r="S10" s="9">
        <f>+År2024!M9</f>
        <v>61.071304347826072</v>
      </c>
      <c r="T10" s="17"/>
      <c r="U10" s="9">
        <f>+År2024!O9</f>
        <v>11.624347826086955</v>
      </c>
      <c r="V10" s="17"/>
      <c r="W10" s="10">
        <f>+År2024!W9</f>
        <v>58.847999999999999</v>
      </c>
      <c r="X10" s="12">
        <f t="shared" si="4"/>
        <v>-1.8682336070597003</v>
      </c>
      <c r="Y10" s="8">
        <f>+År2024!P9</f>
        <v>46.843478260869567</v>
      </c>
      <c r="Z10" s="8">
        <f>+År2024!Q9</f>
        <v>46.260869565217391</v>
      </c>
      <c r="AA10" s="17"/>
      <c r="AB10" s="11">
        <f>+År2024!T9</f>
        <v>90.234782608695653</v>
      </c>
      <c r="AC10" s="11">
        <f>+År2024!S9</f>
        <v>135.05217391304348</v>
      </c>
      <c r="AD10" s="38"/>
      <c r="AE10" s="8">
        <f>+År2024!T7</f>
        <v>87.342708531007702</v>
      </c>
      <c r="AF10" s="8">
        <f>+År2024!U7</f>
        <v>83.590855569859116</v>
      </c>
      <c r="AG10" s="16"/>
    </row>
    <row r="11" spans="1:33" ht="15" customHeight="1" x14ac:dyDescent="0.3">
      <c r="A11" s="16"/>
      <c r="B11" s="7">
        <f>+År2024!F10</f>
        <v>170</v>
      </c>
      <c r="C11" s="7">
        <f>+År2024!G10</f>
        <v>8</v>
      </c>
      <c r="D11" s="7" t="str">
        <f>VLOOKUP(C11,RNR!$D$2:$E$10,2)</f>
        <v>Økologisk</v>
      </c>
      <c r="E11" s="17"/>
      <c r="F11" s="41">
        <f>+År2024!H10</f>
        <v>1497</v>
      </c>
      <c r="G11" s="17"/>
      <c r="H11" s="18">
        <f t="shared" ref="H11:H12" si="5">100*F11/$F$14</f>
        <v>0.21108320795714602</v>
      </c>
      <c r="I11" s="17"/>
      <c r="J11" s="8">
        <f>+År2024!I10</f>
        <v>93.733246492986098</v>
      </c>
      <c r="K11" s="18"/>
      <c r="L11" s="9">
        <f>+År2024!J10</f>
        <v>14.608350730688951</v>
      </c>
      <c r="M11" s="10">
        <f t="shared" si="1"/>
        <v>13.841739130434783</v>
      </c>
      <c r="N11" s="20"/>
      <c r="O11" s="9">
        <f>+År2024!K10</f>
        <v>17.345340751043089</v>
      </c>
      <c r="P11" s="10">
        <f t="shared" si="2"/>
        <v>0.38360162060831016</v>
      </c>
      <c r="Q11" s="9">
        <f t="shared" si="3"/>
        <v>2.7369900203541384</v>
      </c>
      <c r="R11" s="17"/>
      <c r="S11" s="9">
        <f>+År2024!M10</f>
        <v>62.918219749652302</v>
      </c>
      <c r="T11" s="17"/>
      <c r="U11" s="9">
        <f>+År2024!O10</f>
        <v>12.360639777468737</v>
      </c>
      <c r="V11" s="17"/>
      <c r="W11" s="10">
        <f>+År2024!W10</f>
        <v>59.055444221776881</v>
      </c>
      <c r="X11" s="12">
        <f t="shared" si="4"/>
        <v>0.20744422177688193</v>
      </c>
      <c r="Y11" s="8">
        <f>+År2024!P10</f>
        <v>42.860821155184397</v>
      </c>
      <c r="Z11" s="8">
        <f>+År2024!Q10</f>
        <v>42.442280945758</v>
      </c>
      <c r="AA11" s="17"/>
      <c r="AB11" s="11">
        <f>+År2024!T10</f>
        <v>90.293369788106688</v>
      </c>
      <c r="AC11" s="11">
        <f>+År2024!S10</f>
        <v>119.63699582753824</v>
      </c>
      <c r="AD11" s="38"/>
      <c r="AE11" s="8">
        <f>+År2024!T8</f>
        <v>89.900000000000446</v>
      </c>
      <c r="AF11" s="8">
        <f>+År2024!U8</f>
        <v>85.249971809810063</v>
      </c>
      <c r="AG11" s="16"/>
    </row>
    <row r="12" spans="1:33" ht="15" customHeight="1" x14ac:dyDescent="0.3">
      <c r="A12" s="16"/>
      <c r="B12" s="7">
        <f>+År2024!F12</f>
        <v>170</v>
      </c>
      <c r="C12" s="7">
        <f>+År2024!G12</f>
        <v>12</v>
      </c>
      <c r="D12" s="7" t="str">
        <f>VLOOKUP(C12,RNR!$D$2:$E$10,2)</f>
        <v>Rene landsvin</v>
      </c>
      <c r="E12" s="17"/>
      <c r="F12" s="41">
        <f>+År2024!H12</f>
        <v>957</v>
      </c>
      <c r="G12" s="17"/>
      <c r="H12" s="18">
        <f t="shared" si="5"/>
        <v>0.13494096861388694</v>
      </c>
      <c r="I12" s="17"/>
      <c r="J12" s="8">
        <f>+År2024!I12</f>
        <v>83.52246603970751</v>
      </c>
      <c r="K12" s="18"/>
      <c r="L12" s="9">
        <f>+År2024!J12</f>
        <v>11.695397489539728</v>
      </c>
      <c r="M12" s="10">
        <f t="shared" si="1"/>
        <v>14.608350730688951</v>
      </c>
      <c r="N12" s="20"/>
      <c r="O12" s="9">
        <f>+År2024!K12</f>
        <v>13.471966527196644</v>
      </c>
      <c r="P12" s="10">
        <f t="shared" si="2"/>
        <v>-3.8733742238464455</v>
      </c>
      <c r="Q12" s="9">
        <f t="shared" si="3"/>
        <v>1.7765690376569161</v>
      </c>
      <c r="R12" s="17"/>
      <c r="S12" s="9">
        <f>+År2024!M12</f>
        <v>60.563389121338865</v>
      </c>
      <c r="T12" s="17"/>
      <c r="U12" s="9">
        <f>+År2024!O12</f>
        <v>11.126987447698738</v>
      </c>
      <c r="V12" s="17"/>
      <c r="W12" s="10">
        <f>+År2024!W12</f>
        <v>61.69070010449321</v>
      </c>
      <c r="X12" s="12">
        <f t="shared" si="4"/>
        <v>2.6352558827163293</v>
      </c>
      <c r="Y12" s="8">
        <f>+År2024!P12</f>
        <v>45.676778242677827</v>
      </c>
      <c r="Z12" s="8">
        <f>+År2024!Q12</f>
        <v>45.024058577405846</v>
      </c>
      <c r="AA12" s="17"/>
      <c r="AB12" s="11">
        <f>+År2024!T12</f>
        <v>88.564681295715857</v>
      </c>
      <c r="AC12" s="11">
        <f>+År2024!S12</f>
        <v>125.6652719665272</v>
      </c>
      <c r="AD12" s="38"/>
      <c r="AE12" s="8">
        <f>+År2024!T9</f>
        <v>90.234782608695653</v>
      </c>
      <c r="AF12" s="8">
        <f>+År2024!U9</f>
        <v>88.33043478260872</v>
      </c>
      <c r="AG12" s="16"/>
    </row>
    <row r="13" spans="1:33" ht="13.5" customHeight="1" x14ac:dyDescent="0.3">
      <c r="A13" s="16"/>
      <c r="B13" s="16"/>
      <c r="C13" s="16"/>
      <c r="D13" s="16"/>
      <c r="E13" s="16"/>
      <c r="F13" s="42"/>
      <c r="G13" s="17"/>
      <c r="H13" s="17"/>
      <c r="I13" s="17"/>
      <c r="J13" s="16"/>
      <c r="K13" s="18"/>
      <c r="L13" s="16"/>
      <c r="M13" s="16"/>
      <c r="N13" s="20"/>
      <c r="O13" s="16"/>
      <c r="P13" s="16"/>
      <c r="Q13" s="16"/>
      <c r="R13" s="16"/>
      <c r="S13" s="16"/>
      <c r="T13" s="16"/>
      <c r="U13" s="16"/>
      <c r="V13" s="17"/>
      <c r="W13" s="36"/>
      <c r="X13" s="16"/>
      <c r="Y13" s="16"/>
      <c r="Z13" s="16"/>
      <c r="AA13" s="17"/>
      <c r="AB13" s="16"/>
      <c r="AC13" s="16"/>
      <c r="AD13" s="38"/>
      <c r="AE13" s="16"/>
      <c r="AF13" s="16"/>
      <c r="AG13" s="16"/>
    </row>
    <row r="14" spans="1:33" ht="16.5" customHeight="1" x14ac:dyDescent="0.3">
      <c r="A14" s="16"/>
      <c r="B14" s="17"/>
      <c r="C14" s="16"/>
      <c r="D14" s="16"/>
      <c r="E14" s="17"/>
      <c r="F14" s="43">
        <f>SUM(F6:F13)</f>
        <v>709199</v>
      </c>
      <c r="G14" s="17"/>
      <c r="H14" s="17"/>
      <c r="I14" s="17"/>
      <c r="J14" s="16"/>
      <c r="K14" s="18"/>
      <c r="L14" s="16"/>
      <c r="M14" s="16"/>
      <c r="N14" s="20"/>
      <c r="O14" s="16"/>
      <c r="P14" s="16"/>
      <c r="Q14" s="16"/>
      <c r="R14" s="17"/>
      <c r="S14" s="16"/>
      <c r="T14" s="17"/>
      <c r="U14" s="16"/>
      <c r="V14" s="17"/>
      <c r="W14" s="36"/>
      <c r="X14" s="16"/>
      <c r="Y14" s="16"/>
      <c r="Z14" s="16"/>
      <c r="AA14" s="17"/>
      <c r="AB14" s="16"/>
      <c r="AC14" s="16"/>
      <c r="AD14" s="38"/>
      <c r="AE14" s="16"/>
      <c r="AF14" s="16"/>
      <c r="AG14" s="16"/>
    </row>
    <row r="15" spans="1:33" ht="16.5" customHeight="1" x14ac:dyDescent="0.3">
      <c r="A15" s="16"/>
      <c r="B15" s="17"/>
      <c r="C15" s="16"/>
      <c r="D15" s="16"/>
      <c r="E15" s="17"/>
      <c r="F15" s="43"/>
      <c r="G15" s="17"/>
      <c r="H15" s="17"/>
      <c r="I15" s="17"/>
      <c r="J15" s="16"/>
      <c r="K15" s="18"/>
      <c r="L15" s="16"/>
      <c r="M15" s="16"/>
      <c r="N15" s="20"/>
      <c r="O15" s="16"/>
      <c r="P15" s="16"/>
      <c r="Q15" s="16"/>
      <c r="R15" s="17"/>
      <c r="S15" s="16"/>
      <c r="T15" s="17"/>
      <c r="U15" s="16"/>
      <c r="V15" s="17"/>
      <c r="W15" s="36"/>
      <c r="X15" s="16"/>
      <c r="Y15" s="16"/>
      <c r="Z15" s="16"/>
      <c r="AA15" s="17"/>
      <c r="AB15" s="16"/>
      <c r="AC15" s="16"/>
      <c r="AD15" s="38"/>
      <c r="AE15" s="16"/>
      <c r="AF15" s="16"/>
      <c r="AG15" s="16"/>
    </row>
    <row r="16" spans="1:33" ht="15.6" x14ac:dyDescent="0.3">
      <c r="A16" s="16"/>
      <c r="B16" s="17"/>
      <c r="C16" s="16"/>
      <c r="D16" s="16"/>
      <c r="E16" s="17"/>
      <c r="F16" s="43"/>
      <c r="G16" s="17"/>
      <c r="H16" s="17"/>
      <c r="I16" s="17"/>
      <c r="J16" s="16"/>
      <c r="K16" s="18"/>
      <c r="L16" s="16"/>
      <c r="M16" s="16"/>
      <c r="N16" s="20"/>
      <c r="O16" s="16"/>
      <c r="P16" s="16"/>
      <c r="Q16" s="16"/>
      <c r="R16" s="17"/>
      <c r="S16" s="16"/>
      <c r="T16" s="17"/>
      <c r="U16" s="16"/>
      <c r="V16" s="17"/>
      <c r="W16" s="36"/>
      <c r="X16" s="16"/>
      <c r="Y16" s="16"/>
      <c r="Z16" s="16"/>
      <c r="AA16" s="17"/>
      <c r="AB16" s="16"/>
      <c r="AC16" s="16"/>
      <c r="AD16" s="16"/>
      <c r="AE16" s="22"/>
      <c r="AF16" s="16"/>
      <c r="AG16" s="16"/>
    </row>
    <row r="17" spans="1:34" ht="15.6" x14ac:dyDescent="0.3">
      <c r="A17" s="16"/>
      <c r="B17" s="17" t="s">
        <v>176</v>
      </c>
      <c r="C17" s="16"/>
      <c r="D17" s="16"/>
      <c r="E17" s="17"/>
      <c r="F17" s="43"/>
      <c r="G17" s="18"/>
      <c r="H17" s="18"/>
      <c r="I17" s="18"/>
      <c r="J17" s="17" t="s">
        <v>66</v>
      </c>
      <c r="K17" s="17"/>
      <c r="L17" s="17"/>
      <c r="M17" s="17"/>
      <c r="N17" s="17"/>
      <c r="O17" s="17" t="s">
        <v>68</v>
      </c>
      <c r="P17" s="17"/>
      <c r="Q17" s="17" t="s">
        <v>63</v>
      </c>
      <c r="R17" s="17"/>
      <c r="S17" s="17"/>
      <c r="T17" s="17"/>
      <c r="U17" s="17"/>
      <c r="V17" s="17"/>
      <c r="W17" s="37" t="s">
        <v>64</v>
      </c>
      <c r="X17" s="19"/>
      <c r="Y17" s="17" t="str">
        <f>+Y4</f>
        <v>Kjøttfarge</v>
      </c>
      <c r="Z17" s="17"/>
      <c r="AA17" s="17"/>
      <c r="AB17" s="17" t="s">
        <v>81</v>
      </c>
      <c r="AC17" s="17"/>
      <c r="AD17" s="17"/>
      <c r="AE17" s="18" t="s">
        <v>72</v>
      </c>
      <c r="AF17" s="17"/>
      <c r="AG17" s="16"/>
    </row>
    <row r="18" spans="1:34" ht="15.6" x14ac:dyDescent="0.3">
      <c r="A18" s="16"/>
      <c r="B18" s="17"/>
      <c r="C18" s="17" t="str">
        <f>+C5</f>
        <v>VARIANT</v>
      </c>
      <c r="D18" s="16"/>
      <c r="E18" s="17"/>
      <c r="F18" s="43" t="s">
        <v>7</v>
      </c>
      <c r="G18" s="17"/>
      <c r="H18" s="17" t="s">
        <v>59</v>
      </c>
      <c r="I18" s="17"/>
      <c r="J18" s="18" t="s">
        <v>75</v>
      </c>
      <c r="K18" s="18"/>
      <c r="L18" s="17" t="s">
        <v>67</v>
      </c>
      <c r="M18" s="17"/>
      <c r="N18" s="20"/>
      <c r="O18" s="17"/>
      <c r="P18" s="17"/>
      <c r="Q18" s="17" t="s">
        <v>177</v>
      </c>
      <c r="R18" s="17"/>
      <c r="S18" s="17" t="s">
        <v>78</v>
      </c>
      <c r="T18" s="17"/>
      <c r="U18" s="17" t="s">
        <v>79</v>
      </c>
      <c r="V18" s="17"/>
      <c r="W18" s="37" t="s">
        <v>70</v>
      </c>
      <c r="X18" s="19"/>
      <c r="Y18" s="17" t="str">
        <f>+Y5</f>
        <v>MP1</v>
      </c>
      <c r="Z18" s="17" t="s">
        <v>100</v>
      </c>
      <c r="AA18" s="17"/>
      <c r="AB18" s="38" t="str">
        <f>+AB5</f>
        <v>MP1</v>
      </c>
      <c r="AC18" s="38" t="s">
        <v>100</v>
      </c>
      <c r="AD18" s="38"/>
      <c r="AE18" s="18" t="s">
        <v>82</v>
      </c>
      <c r="AF18" s="17" t="s">
        <v>83</v>
      </c>
      <c r="AG18" s="16"/>
    </row>
    <row r="19" spans="1:34" ht="15.6" x14ac:dyDescent="0.3">
      <c r="A19" s="16"/>
      <c r="B19" s="7">
        <f>+År2024!F13</f>
        <v>176</v>
      </c>
      <c r="C19" s="7">
        <f>+År2024!G13</f>
        <v>3</v>
      </c>
      <c r="D19" s="7" t="str">
        <f>+D6</f>
        <v>Noroc KLF</v>
      </c>
      <c r="E19" s="17"/>
      <c r="F19" s="41">
        <f>+År2024!H13</f>
        <v>3</v>
      </c>
      <c r="G19" s="17"/>
      <c r="H19" s="18">
        <f>100*F19/$F$23</f>
        <v>1.9773266543633008E-2</v>
      </c>
      <c r="I19" s="17"/>
      <c r="J19" s="8">
        <f>+År2024!I13</f>
        <v>94.633333333333354</v>
      </c>
      <c r="K19" s="18"/>
      <c r="L19" s="9">
        <f>+År2024!J13</f>
        <v>15.800000000000004</v>
      </c>
      <c r="M19" s="17"/>
      <c r="N19" s="20"/>
      <c r="O19" s="9">
        <f>+År2024!K13</f>
        <v>14.866666666666662</v>
      </c>
      <c r="P19" s="17"/>
      <c r="Q19" s="9">
        <f>+O19-L19</f>
        <v>-0.93333333333334245</v>
      </c>
      <c r="R19" s="17"/>
      <c r="S19" s="9">
        <f>+År2024!M13</f>
        <v>57.866666666666674</v>
      </c>
      <c r="T19" s="17"/>
      <c r="U19" s="9">
        <f>+År2024!O13</f>
        <v>15.800000000000004</v>
      </c>
      <c r="V19" s="17"/>
      <c r="W19" s="35">
        <f>+År2024!W13</f>
        <v>59.33333333333335</v>
      </c>
      <c r="X19" s="19"/>
      <c r="Y19" s="8">
        <f>+År2024!P13</f>
        <v>39</v>
      </c>
      <c r="Z19" s="8">
        <f>+År2024!Q13</f>
        <v>39.333333333333343</v>
      </c>
      <c r="AA19" s="17"/>
      <c r="AB19" s="11">
        <f>+År2024!P13</f>
        <v>39</v>
      </c>
      <c r="AC19" s="11">
        <f>+År2024!Q13</f>
        <v>39.333333333333343</v>
      </c>
      <c r="AD19" s="11"/>
      <c r="AE19" s="8">
        <f>+År2024!T38</f>
        <v>87.308270987049028</v>
      </c>
      <c r="AF19" s="8">
        <f>+År2024!U38</f>
        <v>83.307300964862407</v>
      </c>
      <c r="AG19" s="16"/>
    </row>
    <row r="20" spans="1:34" ht="15.6" x14ac:dyDescent="0.3">
      <c r="A20" s="16"/>
      <c r="B20" s="7">
        <f>+År2024!F14</f>
        <v>176</v>
      </c>
      <c r="C20" s="7">
        <f>+År2024!G14</f>
        <v>5</v>
      </c>
      <c r="D20" s="7" t="str">
        <f>+D8</f>
        <v>Hybrid</v>
      </c>
      <c r="E20" s="17"/>
      <c r="F20" s="41">
        <f>+År2024!H14</f>
        <v>15044</v>
      </c>
      <c r="G20" s="17"/>
      <c r="H20" s="18">
        <f>100*F20/$F$23</f>
        <v>99.156340627471664</v>
      </c>
      <c r="I20" s="17"/>
      <c r="J20" s="8">
        <f>+År2024!I14</f>
        <v>83.878216564742573</v>
      </c>
      <c r="K20" s="18"/>
      <c r="L20" s="9">
        <f>+År2024!J14</f>
        <v>12.563868198459764</v>
      </c>
      <c r="M20" s="17"/>
      <c r="N20" s="20"/>
      <c r="O20" s="9">
        <f>+År2024!K14</f>
        <v>14.36706208985359</v>
      </c>
      <c r="P20" s="17"/>
      <c r="Q20" s="9">
        <f t="shared" ref="Q20:Q21" si="6">+O20-L20</f>
        <v>1.8031938913938266</v>
      </c>
      <c r="R20" s="17"/>
      <c r="S20" s="9">
        <f>+År2024!M14</f>
        <v>56.661913175163953</v>
      </c>
      <c r="T20" s="17"/>
      <c r="U20" s="9">
        <f>+År2024!O14</f>
        <v>11.645293969215231</v>
      </c>
      <c r="V20" s="17"/>
      <c r="W20" s="35">
        <f>+År2024!W14</f>
        <v>61.014158468492418</v>
      </c>
      <c r="X20" s="19"/>
      <c r="Y20" s="8">
        <f>+År2024!P14</f>
        <v>47.300265051117002</v>
      </c>
      <c r="Z20" s="8">
        <f>+År2024!Q14</f>
        <v>46.613123028391158</v>
      </c>
      <c r="AA20" s="17"/>
      <c r="AB20" s="11">
        <f>+År2024!P14</f>
        <v>47.300265051117002</v>
      </c>
      <c r="AC20" s="11">
        <f>+År2024!Q14</f>
        <v>46.613123028391158</v>
      </c>
      <c r="AD20" s="11"/>
      <c r="AE20" s="8">
        <f>+År2024!T40</f>
        <v>86.480131055464199</v>
      </c>
      <c r="AF20" s="8">
        <f>+År2024!U40</f>
        <v>84.288953896559775</v>
      </c>
      <c r="AG20" s="16"/>
    </row>
    <row r="21" spans="1:34" ht="15.6" x14ac:dyDescent="0.3">
      <c r="A21" s="16"/>
      <c r="B21" s="7">
        <f>+År2024!F16</f>
        <v>176</v>
      </c>
      <c r="C21" s="7">
        <f>+År2024!G16</f>
        <v>12</v>
      </c>
      <c r="D21" s="7" t="str">
        <f>+D12</f>
        <v>Rene landsvin</v>
      </c>
      <c r="E21" s="17"/>
      <c r="F21" s="41">
        <f>+År2024!H16</f>
        <v>125</v>
      </c>
      <c r="G21" s="17"/>
      <c r="H21" s="18">
        <f>100*F21/$F$23</f>
        <v>0.82388610598470868</v>
      </c>
      <c r="I21" s="17"/>
      <c r="J21" s="8">
        <f>+År2024!I16</f>
        <v>79.493599999999986</v>
      </c>
      <c r="K21" s="18"/>
      <c r="L21" s="9">
        <f>+År2024!J16</f>
        <v>11.500799999999998</v>
      </c>
      <c r="M21" s="17"/>
      <c r="N21" s="20"/>
      <c r="O21" s="9">
        <f>+År2024!K16</f>
        <v>12.910399999999999</v>
      </c>
      <c r="P21" s="17"/>
      <c r="Q21" s="9">
        <f t="shared" si="6"/>
        <v>1.4096000000000011</v>
      </c>
      <c r="R21" s="17"/>
      <c r="S21" s="9">
        <f>+År2024!M16</f>
        <v>56.038400000000003</v>
      </c>
      <c r="T21" s="17"/>
      <c r="U21" s="9">
        <f>+År2024!O16</f>
        <v>11.996800000000002</v>
      </c>
      <c r="V21" s="17"/>
      <c r="W21" s="35">
        <f>+År2024!W16</f>
        <v>61.744000000000014</v>
      </c>
      <c r="X21" s="19"/>
      <c r="Y21" s="8">
        <f>+År2024!P16</f>
        <v>48.423999999999999</v>
      </c>
      <c r="Z21" s="8">
        <f>+År2024!Q16</f>
        <v>47.56</v>
      </c>
      <c r="AA21" s="17"/>
      <c r="AB21" s="11">
        <f>+År2024!P16</f>
        <v>48.423999999999999</v>
      </c>
      <c r="AC21" s="11">
        <f>+År2024!Q16</f>
        <v>47.56</v>
      </c>
      <c r="AD21" s="11"/>
      <c r="AE21" s="8">
        <f>+År2024!T41</f>
        <v>88.280430032339822</v>
      </c>
      <c r="AF21" s="8">
        <f>+År2024!U41</f>
        <v>85.050450135478115</v>
      </c>
      <c r="AG21" s="16"/>
    </row>
    <row r="22" spans="1:34" x14ac:dyDescent="0.3">
      <c r="A22" s="16"/>
      <c r="B22" s="16"/>
      <c r="C22" s="16"/>
      <c r="D22" s="16"/>
      <c r="E22" s="17"/>
      <c r="F22" s="42"/>
      <c r="G22" s="17"/>
      <c r="H22" s="17"/>
      <c r="I22" s="17"/>
      <c r="J22" s="16"/>
      <c r="K22" s="18"/>
      <c r="L22" s="16"/>
      <c r="M22" s="17"/>
      <c r="N22" s="20"/>
      <c r="O22" s="16"/>
      <c r="P22" s="17"/>
      <c r="Q22" s="16"/>
      <c r="R22" s="17"/>
      <c r="S22" s="16"/>
      <c r="T22" s="17"/>
      <c r="U22" s="16"/>
      <c r="V22" s="17"/>
      <c r="W22" s="16"/>
      <c r="X22" s="19"/>
      <c r="Y22" s="16"/>
      <c r="Z22" s="16"/>
      <c r="AA22" s="17"/>
      <c r="AB22" s="16"/>
      <c r="AC22" s="16"/>
      <c r="AD22" s="16"/>
      <c r="AE22" s="16"/>
      <c r="AF22" s="16"/>
      <c r="AG22" s="16"/>
    </row>
    <row r="23" spans="1:34" x14ac:dyDescent="0.3">
      <c r="A23" s="16"/>
      <c r="B23" s="16"/>
      <c r="C23" s="16"/>
      <c r="D23" s="16"/>
      <c r="E23" s="16"/>
      <c r="F23" s="43">
        <f>SUM(F19:F22)</f>
        <v>15172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5" spans="1:34" x14ac:dyDescent="0.3">
      <c r="A25" s="16"/>
      <c r="B25" s="17" t="s">
        <v>174</v>
      </c>
      <c r="C25" s="17"/>
      <c r="D25" s="17">
        <v>2023</v>
      </c>
      <c r="E25" s="17"/>
      <c r="F25" s="18"/>
      <c r="G25" s="18"/>
      <c r="H25" s="18"/>
      <c r="I25" s="18"/>
      <c r="J25" s="17" t="s">
        <v>66</v>
      </c>
      <c r="K25" s="17"/>
      <c r="L25" s="17"/>
      <c r="M25" s="17"/>
      <c r="N25" s="17"/>
      <c r="O25" s="17" t="s">
        <v>68</v>
      </c>
      <c r="P25" s="17"/>
      <c r="Q25" s="17" t="s">
        <v>69</v>
      </c>
      <c r="R25" s="17"/>
      <c r="S25" s="17"/>
      <c r="T25" s="17"/>
      <c r="U25" s="17"/>
      <c r="V25" s="17"/>
      <c r="W25" s="17" t="s">
        <v>64</v>
      </c>
      <c r="X25" s="19"/>
      <c r="Y25" s="17" t="s">
        <v>97</v>
      </c>
      <c r="Z25" s="17"/>
      <c r="AA25" s="17"/>
      <c r="AB25" s="17" t="s">
        <v>81</v>
      </c>
      <c r="AC25" s="17"/>
      <c r="AD25" s="17"/>
      <c r="AE25" s="17" t="s">
        <v>72</v>
      </c>
      <c r="AF25" s="17"/>
      <c r="AG25" s="16"/>
      <c r="AH25" s="16"/>
    </row>
    <row r="26" spans="1:34" x14ac:dyDescent="0.3">
      <c r="A26" s="16"/>
      <c r="B26" s="17"/>
      <c r="C26" s="17" t="s">
        <v>6</v>
      </c>
      <c r="D26" s="17"/>
      <c r="E26" s="17"/>
      <c r="F26" s="17" t="s">
        <v>7</v>
      </c>
      <c r="G26" s="17"/>
      <c r="H26" s="17" t="s">
        <v>59</v>
      </c>
      <c r="I26" s="17"/>
      <c r="J26" s="18" t="s">
        <v>75</v>
      </c>
      <c r="K26" s="18"/>
      <c r="L26" s="17" t="s">
        <v>67</v>
      </c>
      <c r="M26" s="17"/>
      <c r="N26" s="20"/>
      <c r="O26" s="17"/>
      <c r="P26" s="17"/>
      <c r="Q26" s="17" t="s">
        <v>175</v>
      </c>
      <c r="R26" s="17"/>
      <c r="S26" s="17" t="s">
        <v>78</v>
      </c>
      <c r="T26" s="17"/>
      <c r="U26" s="17" t="s">
        <v>79</v>
      </c>
      <c r="V26" s="17"/>
      <c r="W26" s="17" t="s">
        <v>70</v>
      </c>
      <c r="X26" s="19"/>
      <c r="Y26" s="17" t="s">
        <v>99</v>
      </c>
      <c r="Z26" s="17" t="s">
        <v>100</v>
      </c>
      <c r="AA26" s="17"/>
      <c r="AB26" s="38" t="s">
        <v>99</v>
      </c>
      <c r="AC26" s="38" t="s">
        <v>100</v>
      </c>
      <c r="AD26" s="38"/>
      <c r="AE26" s="17" t="s">
        <v>82</v>
      </c>
      <c r="AF26" s="17" t="s">
        <v>83</v>
      </c>
      <c r="AG26" s="16"/>
      <c r="AH26" s="16"/>
    </row>
    <row r="27" spans="1:34" x14ac:dyDescent="0.3">
      <c r="A27" s="16"/>
      <c r="B27" s="7">
        <f>+B6</f>
        <v>170</v>
      </c>
      <c r="C27" s="7">
        <f t="shared" ref="C27:D27" si="7">+C6</f>
        <v>3</v>
      </c>
      <c r="D27" s="7" t="str">
        <f t="shared" si="7"/>
        <v>Noroc KLF</v>
      </c>
      <c r="E27" s="17"/>
      <c r="F27" s="41">
        <f>+År2023!H4</f>
        <v>29940</v>
      </c>
      <c r="G27" s="17"/>
      <c r="H27" s="18">
        <f>100*F27/$F$14</f>
        <v>4.2216641591429207</v>
      </c>
      <c r="I27" s="17"/>
      <c r="J27" s="8">
        <f>+År2024!I4</f>
        <v>83.844484053768383</v>
      </c>
      <c r="K27" s="18"/>
      <c r="L27" s="9">
        <f>+År2024!J4</f>
        <v>12.549329359165409</v>
      </c>
      <c r="M27" s="17"/>
      <c r="N27" s="20"/>
      <c r="O27" s="9">
        <f>+År2024!K4</f>
        <v>14.345499689633751</v>
      </c>
      <c r="P27" s="17"/>
      <c r="Q27" s="9">
        <f t="shared" ref="Q27" si="8">+O27-L27</f>
        <v>1.7961703304683425</v>
      </c>
      <c r="R27" s="17"/>
      <c r="S27" s="9">
        <f>+År2024!M4</f>
        <v>56.656188702669048</v>
      </c>
      <c r="T27" s="17"/>
      <c r="U27" s="9">
        <f>+År2024!O4</f>
        <v>11.652451284597229</v>
      </c>
      <c r="V27" s="17"/>
      <c r="W27" s="10">
        <f>+År2024!W4</f>
        <v>61.019504480759103</v>
      </c>
      <c r="X27" s="19"/>
      <c r="Y27" s="8">
        <f>+År2024!P4</f>
        <v>47.312267196424145</v>
      </c>
      <c r="Z27" s="8">
        <f>+År2024!Q4</f>
        <v>46.62351042701092</v>
      </c>
      <c r="AA27" s="17"/>
      <c r="AB27" s="11">
        <f>+År2024!T4</f>
        <v>86.505633279683252</v>
      </c>
      <c r="AC27" s="11">
        <f>+År2024!S4</f>
        <v>129.50378552811219</v>
      </c>
      <c r="AD27" s="38"/>
      <c r="AE27" s="8">
        <f>+År2024!T4</f>
        <v>86.505633279683252</v>
      </c>
      <c r="AF27" s="8">
        <f>+År2024!U4</f>
        <v>82.112764640336863</v>
      </c>
      <c r="AG27" s="16"/>
      <c r="AH27" s="16"/>
    </row>
    <row r="28" spans="1:34" x14ac:dyDescent="0.3">
      <c r="A28" s="16"/>
      <c r="B28" s="7">
        <f t="shared" ref="B28:D28" si="9">+B7</f>
        <v>170</v>
      </c>
      <c r="C28" s="7">
        <f t="shared" si="9"/>
        <v>4</v>
      </c>
      <c r="D28" s="7" t="str">
        <f t="shared" si="9"/>
        <v>Hampshire</v>
      </c>
      <c r="E28" s="17"/>
      <c r="F28" s="41">
        <f>+År2023!H5</f>
        <v>81952</v>
      </c>
      <c r="G28" s="17"/>
      <c r="H28" s="18">
        <f t="shared" ref="H28:H33" si="10">100*F28/$F$14</f>
        <v>11.555571849368089</v>
      </c>
      <c r="I28" s="17"/>
      <c r="J28" s="8">
        <f>+År2024!I5</f>
        <v>84.434364963503697</v>
      </c>
      <c r="K28" s="18"/>
      <c r="L28" s="9">
        <f>+År2024!J5</f>
        <v>12.958926487747952</v>
      </c>
      <c r="M28" s="17"/>
      <c r="N28" s="20"/>
      <c r="O28" s="9">
        <f>+År2024!K5</f>
        <v>15.39527421236874</v>
      </c>
      <c r="P28" s="17"/>
      <c r="Q28" s="9">
        <f t="shared" ref="Q28:Q33" si="11">+O28-L28</f>
        <v>2.4363477246207879</v>
      </c>
      <c r="R28" s="17"/>
      <c r="S28" s="9">
        <f>+År2024!M5</f>
        <v>58.221120186697682</v>
      </c>
      <c r="T28" s="17"/>
      <c r="U28" s="9">
        <f>+År2024!O5</f>
        <v>11.97369495479729</v>
      </c>
      <c r="V28" s="17"/>
      <c r="W28" s="10">
        <f>+År2024!W5</f>
        <v>60.288102189781007</v>
      </c>
      <c r="X28" s="19"/>
      <c r="Y28" s="8">
        <f>+År2024!P5</f>
        <v>42.821709950393931</v>
      </c>
      <c r="Z28" s="8">
        <f>+År2024!Q5</f>
        <v>43.204266510812381</v>
      </c>
      <c r="AA28" s="17"/>
      <c r="AB28" s="11">
        <f>+År2024!T5</f>
        <v>86.00761684939431</v>
      </c>
      <c r="AC28" s="11">
        <f>+År2024!S5</f>
        <v>130.9728783902012</v>
      </c>
      <c r="AD28" s="38"/>
      <c r="AE28" s="8">
        <f>+År2024!T5</f>
        <v>86.00761684939431</v>
      </c>
      <c r="AF28" s="8">
        <f>+År2024!U5</f>
        <v>84.148586266589902</v>
      </c>
      <c r="AG28" s="16"/>
      <c r="AH28" s="16"/>
    </row>
    <row r="29" spans="1:34" x14ac:dyDescent="0.3">
      <c r="A29" s="16"/>
      <c r="B29" s="7">
        <f t="shared" ref="B29:D29" si="12">+B8</f>
        <v>170</v>
      </c>
      <c r="C29" s="7">
        <f t="shared" si="12"/>
        <v>5</v>
      </c>
      <c r="D29" s="7" t="str">
        <f t="shared" si="12"/>
        <v>Hybrid</v>
      </c>
      <c r="E29" s="17"/>
      <c r="F29" s="41">
        <f>+År2023!H6</f>
        <v>1253249</v>
      </c>
      <c r="G29" s="17"/>
      <c r="H29" s="18">
        <f t="shared" si="10"/>
        <v>176.71330613833354</v>
      </c>
      <c r="I29" s="17"/>
      <c r="J29" s="8">
        <f>+År2024!I6</f>
        <v>82.979353892846859</v>
      </c>
      <c r="K29" s="18"/>
      <c r="L29" s="9">
        <f>+År2024!J6</f>
        <v>11.95121575222479</v>
      </c>
      <c r="M29" s="17"/>
      <c r="N29" s="20"/>
      <c r="O29" s="9">
        <f>+År2024!K6</f>
        <v>14.220395013307188</v>
      </c>
      <c r="P29" s="17"/>
      <c r="Q29" s="9">
        <f t="shared" si="11"/>
        <v>2.2691792610823978</v>
      </c>
      <c r="R29" s="17"/>
      <c r="S29" s="9">
        <f>+År2024!M6</f>
        <v>60.100308166410002</v>
      </c>
      <c r="T29" s="17"/>
      <c r="U29" s="9">
        <f>+År2024!O6</f>
        <v>10.810715036066911</v>
      </c>
      <c r="V29" s="17"/>
      <c r="W29" s="10">
        <f>+År2024!W6</f>
        <v>60.866174541526256</v>
      </c>
      <c r="X29" s="19"/>
      <c r="Y29" s="8">
        <f>+År2024!P6</f>
        <v>44.826711512858246</v>
      </c>
      <c r="Z29" s="8">
        <f>+År2024!Q6</f>
        <v>44.248107653490329</v>
      </c>
      <c r="AA29" s="17"/>
      <c r="AB29" s="11">
        <f>+År2024!T6</f>
        <v>88.551883166794894</v>
      </c>
      <c r="AC29" s="11">
        <f>+År2024!S6</f>
        <v>127.96294999299624</v>
      </c>
      <c r="AD29" s="38"/>
      <c r="AE29" s="8">
        <f>+År2024!T6</f>
        <v>88.551883166794894</v>
      </c>
      <c r="AF29" s="8">
        <f>+År2024!U6</f>
        <v>84.631039060861795</v>
      </c>
      <c r="AG29" s="16"/>
      <c r="AH29" s="16"/>
    </row>
    <row r="30" spans="1:34" x14ac:dyDescent="0.3">
      <c r="A30" s="16"/>
      <c r="B30" s="7">
        <f t="shared" ref="B30:D30" si="13">+B9</f>
        <v>170</v>
      </c>
      <c r="C30" s="7">
        <f t="shared" si="13"/>
        <v>6</v>
      </c>
      <c r="D30" s="7" t="str">
        <f t="shared" si="13"/>
        <v>Noroc +</v>
      </c>
      <c r="E30" s="17"/>
      <c r="F30" s="41">
        <f>+År2023!H7</f>
        <v>70880</v>
      </c>
      <c r="G30" s="17"/>
      <c r="H30" s="18">
        <f t="shared" si="10"/>
        <v>9.9943739345374141</v>
      </c>
      <c r="I30" s="17"/>
      <c r="J30" s="8">
        <f>+År2024!I7</f>
        <v>82.71823292377961</v>
      </c>
      <c r="K30" s="18"/>
      <c r="L30" s="9">
        <f>+År2024!J7</f>
        <v>12.578875482047861</v>
      </c>
      <c r="M30" s="17"/>
      <c r="N30" s="20"/>
      <c r="O30" s="9">
        <f>+År2024!K7</f>
        <v>14.82520634920626</v>
      </c>
      <c r="P30" s="17"/>
      <c r="Q30" s="9">
        <f t="shared" si="11"/>
        <v>2.2463308671583988</v>
      </c>
      <c r="R30" s="17"/>
      <c r="S30" s="9">
        <f>+År2024!M7</f>
        <v>58.07687117552311</v>
      </c>
      <c r="T30" s="17"/>
      <c r="U30" s="9">
        <f>+År2024!O7</f>
        <v>11.486155300157762</v>
      </c>
      <c r="V30" s="17"/>
      <c r="W30" s="10">
        <f>+År2024!W7</f>
        <v>60.598318327016983</v>
      </c>
      <c r="X30" s="19"/>
      <c r="Y30" s="8">
        <f>+År2024!P7</f>
        <v>47.137878362648443</v>
      </c>
      <c r="Z30" s="8">
        <f>+År2024!Q7</f>
        <v>46.368274059708419</v>
      </c>
      <c r="AA30" s="17"/>
      <c r="AB30" s="11">
        <f>+År2024!T7</f>
        <v>87.342708531007702</v>
      </c>
      <c r="AC30" s="11">
        <f>+År2024!S7</f>
        <v>130.59824730035504</v>
      </c>
      <c r="AD30" s="38"/>
      <c r="AE30" s="8">
        <f>+År2024!T7</f>
        <v>87.342708531007702</v>
      </c>
      <c r="AF30" s="8">
        <f>+År2024!U7</f>
        <v>83.590855569859116</v>
      </c>
      <c r="AG30" s="16"/>
      <c r="AH30" s="16"/>
    </row>
    <row r="31" spans="1:34" x14ac:dyDescent="0.3">
      <c r="A31" s="16"/>
      <c r="B31" s="7">
        <f t="shared" ref="B31:D31" si="14">+B10</f>
        <v>170</v>
      </c>
      <c r="C31" s="7">
        <f t="shared" si="14"/>
        <v>7</v>
      </c>
      <c r="D31" s="7" t="str">
        <f t="shared" si="14"/>
        <v>Økologisk m/kjeber</v>
      </c>
      <c r="E31" s="17"/>
      <c r="F31" s="41">
        <f>+År2023!H8</f>
        <v>329</v>
      </c>
      <c r="G31" s="17"/>
      <c r="H31" s="18">
        <f t="shared" si="10"/>
        <v>4.6390364340615255E-2</v>
      </c>
      <c r="I31" s="17"/>
      <c r="J31" s="8">
        <f>+År2024!I8</f>
        <v>84.292888221595604</v>
      </c>
      <c r="K31" s="18"/>
      <c r="L31" s="9">
        <f>+År2024!J8</f>
        <v>12.390787309048084</v>
      </c>
      <c r="M31" s="17"/>
      <c r="N31" s="20"/>
      <c r="O31" s="9">
        <f>+År2024!K8</f>
        <v>14.777850897809548</v>
      </c>
      <c r="P31" s="17"/>
      <c r="Q31" s="9">
        <f t="shared" si="11"/>
        <v>2.387063588761464</v>
      </c>
      <c r="R31" s="17"/>
      <c r="S31" s="9">
        <f>+År2024!M8</f>
        <v>59.497461690326404</v>
      </c>
      <c r="T31" s="17"/>
      <c r="U31" s="9">
        <f>+År2024!O8</f>
        <v>11.304846063454775</v>
      </c>
      <c r="V31" s="17"/>
      <c r="W31" s="10">
        <f>+År2024!W8</f>
        <v>60.716233607059699</v>
      </c>
      <c r="X31" s="19"/>
      <c r="Y31" s="8">
        <f>+År2024!P8</f>
        <v>47.372851019735279</v>
      </c>
      <c r="Z31" s="8">
        <f>+År2024!Q8</f>
        <v>46.567390587459371</v>
      </c>
      <c r="AA31" s="17"/>
      <c r="AB31" s="11">
        <f>+År2024!T8</f>
        <v>89.900000000000446</v>
      </c>
      <c r="AC31" s="11">
        <f>+År2024!S8</f>
        <v>146.74886016451237</v>
      </c>
      <c r="AD31" s="38"/>
      <c r="AE31" s="8">
        <f>+År2024!T8</f>
        <v>89.900000000000446</v>
      </c>
      <c r="AF31" s="8">
        <f>+År2024!U8</f>
        <v>85.249971809810063</v>
      </c>
      <c r="AG31" s="16"/>
      <c r="AH31" s="16"/>
    </row>
    <row r="32" spans="1:34" x14ac:dyDescent="0.3">
      <c r="A32" s="16"/>
      <c r="B32" s="7">
        <f t="shared" ref="B32:D32" si="15">+B11</f>
        <v>170</v>
      </c>
      <c r="C32" s="7">
        <f t="shared" si="15"/>
        <v>8</v>
      </c>
      <c r="D32" s="7" t="str">
        <f t="shared" si="15"/>
        <v>Økologisk</v>
      </c>
      <c r="E32" s="17"/>
      <c r="F32" s="41">
        <f>+År2023!H9</f>
        <v>3205</v>
      </c>
      <c r="G32" s="17"/>
      <c r="H32" s="18">
        <f t="shared" si="10"/>
        <v>0.45191829091693586</v>
      </c>
      <c r="I32" s="17"/>
      <c r="J32" s="8">
        <f>+År2024!I9</f>
        <v>93.352000000000018</v>
      </c>
      <c r="K32" s="18"/>
      <c r="L32" s="9">
        <f>+År2024!J9</f>
        <v>13.841739130434783</v>
      </c>
      <c r="M32" s="17"/>
      <c r="N32" s="20"/>
      <c r="O32" s="9">
        <f>+År2024!K9</f>
        <v>16.961739130434779</v>
      </c>
      <c r="P32" s="17"/>
      <c r="Q32" s="9">
        <f t="shared" si="11"/>
        <v>3.1199999999999957</v>
      </c>
      <c r="R32" s="17"/>
      <c r="S32" s="9">
        <f>+År2024!M9</f>
        <v>61.071304347826072</v>
      </c>
      <c r="T32" s="17"/>
      <c r="U32" s="9">
        <f>+År2024!O9</f>
        <v>11.624347826086955</v>
      </c>
      <c r="V32" s="17"/>
      <c r="W32" s="10">
        <f>+År2024!W9</f>
        <v>58.847999999999999</v>
      </c>
      <c r="X32" s="19"/>
      <c r="Y32" s="8">
        <f>+År2024!P9</f>
        <v>46.843478260869567</v>
      </c>
      <c r="Z32" s="8">
        <f>+År2024!Q9</f>
        <v>46.260869565217391</v>
      </c>
      <c r="AA32" s="17"/>
      <c r="AB32" s="11">
        <f>+År2024!T9</f>
        <v>90.234782608695653</v>
      </c>
      <c r="AC32" s="11">
        <f>+År2024!S9</f>
        <v>135.05217391304348</v>
      </c>
      <c r="AD32" s="38"/>
      <c r="AE32" s="8">
        <f>+År2024!T9</f>
        <v>90.234782608695653</v>
      </c>
      <c r="AF32" s="8">
        <f>+År2024!U9</f>
        <v>88.33043478260872</v>
      </c>
      <c r="AG32" s="16"/>
      <c r="AH32" s="16"/>
    </row>
    <row r="33" spans="1:34" x14ac:dyDescent="0.3">
      <c r="A33" s="16"/>
      <c r="B33" s="7">
        <f t="shared" ref="B33:D33" si="16">+B12</f>
        <v>170</v>
      </c>
      <c r="C33" s="7">
        <f t="shared" si="16"/>
        <v>12</v>
      </c>
      <c r="D33" s="7" t="str">
        <f t="shared" si="16"/>
        <v>Rene landsvin</v>
      </c>
      <c r="E33" s="17"/>
      <c r="F33" s="41">
        <f>+År2023!H10</f>
        <v>6159</v>
      </c>
      <c r="G33" s="17"/>
      <c r="H33" s="18">
        <f t="shared" si="10"/>
        <v>0.86844454095394941</v>
      </c>
      <c r="I33" s="17"/>
      <c r="J33" s="8">
        <f>+År2024!I10</f>
        <v>93.733246492986098</v>
      </c>
      <c r="K33" s="18"/>
      <c r="L33" s="9">
        <f>+År2024!J10</f>
        <v>14.608350730688951</v>
      </c>
      <c r="M33" s="17"/>
      <c r="N33" s="20"/>
      <c r="O33" s="9">
        <f>+År2024!K10</f>
        <v>17.345340751043089</v>
      </c>
      <c r="P33" s="17"/>
      <c r="Q33" s="9">
        <f t="shared" si="11"/>
        <v>2.7369900203541384</v>
      </c>
      <c r="R33" s="17"/>
      <c r="S33" s="9">
        <f>+År2024!M10</f>
        <v>62.918219749652302</v>
      </c>
      <c r="T33" s="17"/>
      <c r="U33" s="9">
        <f>+År2024!O10</f>
        <v>12.360639777468737</v>
      </c>
      <c r="V33" s="17"/>
      <c r="W33" s="10">
        <f>+År2024!W10</f>
        <v>59.055444221776881</v>
      </c>
      <c r="X33" s="19"/>
      <c r="Y33" s="8">
        <f>+År2024!P10</f>
        <v>42.860821155184397</v>
      </c>
      <c r="Z33" s="8">
        <f>+År2024!Q10</f>
        <v>42.442280945758</v>
      </c>
      <c r="AA33" s="17"/>
      <c r="AB33" s="11">
        <f>+År2024!T10</f>
        <v>90.293369788106688</v>
      </c>
      <c r="AC33" s="11">
        <f>+År2024!S10</f>
        <v>119.63699582753824</v>
      </c>
      <c r="AD33" s="38"/>
      <c r="AE33" s="8">
        <f>+År2024!T10</f>
        <v>90.293369788106688</v>
      </c>
      <c r="AF33" s="8">
        <f>+År2024!U10</f>
        <v>88.205878332194217</v>
      </c>
      <c r="AG33" s="16"/>
      <c r="AH33" s="16"/>
    </row>
    <row r="34" spans="1:34" ht="15.6" x14ac:dyDescent="0.3">
      <c r="A34" s="16"/>
      <c r="B34" s="16"/>
      <c r="C34" s="16"/>
      <c r="D34" s="16"/>
      <c r="E34" s="16"/>
      <c r="F34" s="42"/>
      <c r="G34" s="17"/>
      <c r="H34" s="17"/>
      <c r="I34" s="17"/>
      <c r="J34" s="16"/>
      <c r="K34" s="18"/>
      <c r="L34" s="16"/>
      <c r="M34" s="17"/>
      <c r="N34" s="20"/>
      <c r="O34" s="16"/>
      <c r="P34" s="17"/>
      <c r="Q34" s="16"/>
      <c r="R34" s="16"/>
      <c r="S34" s="16"/>
      <c r="T34" s="16"/>
      <c r="U34" s="16"/>
      <c r="V34" s="17"/>
      <c r="W34" s="36"/>
      <c r="X34" s="16"/>
      <c r="Y34" s="16"/>
      <c r="Z34" s="16"/>
      <c r="AA34" s="17"/>
      <c r="AB34" s="16"/>
      <c r="AC34" s="16"/>
      <c r="AD34" s="38"/>
      <c r="AE34" s="16"/>
      <c r="AF34" s="16"/>
      <c r="AG34" s="16"/>
      <c r="AH34" s="16"/>
    </row>
    <row r="35" spans="1:34" ht="15.6" x14ac:dyDescent="0.3">
      <c r="B35" s="16"/>
      <c r="C35" s="16"/>
      <c r="D35" s="16"/>
      <c r="E35" s="16"/>
      <c r="F35" s="16"/>
      <c r="G35" s="42"/>
      <c r="H35" s="17"/>
      <c r="I35" s="17"/>
      <c r="J35" s="17"/>
      <c r="K35" s="16"/>
      <c r="L35" s="18"/>
      <c r="M35" s="16"/>
      <c r="N35" s="16"/>
      <c r="O35" s="20"/>
      <c r="P35" s="16"/>
      <c r="Q35" s="16"/>
      <c r="R35" s="16"/>
      <c r="S35" s="16"/>
      <c r="T35" s="16"/>
      <c r="U35" s="16"/>
      <c r="V35" s="16"/>
      <c r="W35" s="17"/>
      <c r="X35" s="36"/>
      <c r="Y35" s="16"/>
      <c r="Z35" s="16"/>
      <c r="AA35" s="16"/>
      <c r="AB35" s="17"/>
      <c r="AC35" s="16"/>
      <c r="AD35" s="16"/>
      <c r="AE35" s="38"/>
      <c r="AF35" s="16"/>
      <c r="AG35" s="16"/>
      <c r="AH35" s="16"/>
    </row>
    <row r="36" spans="1:34" ht="15.6" x14ac:dyDescent="0.3">
      <c r="B36" s="16"/>
      <c r="C36" s="17"/>
      <c r="D36" s="16"/>
      <c r="E36" s="16"/>
      <c r="F36" s="17"/>
      <c r="G36" s="43">
        <f>SUM(G28:G35)</f>
        <v>0</v>
      </c>
      <c r="H36" s="17"/>
      <c r="I36" s="17"/>
      <c r="J36" s="17"/>
      <c r="K36" s="16"/>
      <c r="L36" s="18"/>
      <c r="M36" s="16"/>
      <c r="N36" s="16"/>
      <c r="O36" s="20"/>
      <c r="P36" s="16"/>
      <c r="Q36" s="16"/>
      <c r="R36" s="16"/>
      <c r="S36" s="17"/>
      <c r="T36" s="16"/>
      <c r="U36" s="17"/>
      <c r="V36" s="16"/>
      <c r="W36" s="17"/>
      <c r="X36" s="36"/>
      <c r="Y36" s="16"/>
      <c r="Z36" s="16"/>
      <c r="AA36" s="16"/>
      <c r="AB36" s="17"/>
      <c r="AC36" s="16"/>
      <c r="AD36" s="16"/>
      <c r="AE36" s="38"/>
      <c r="AF36" s="16"/>
      <c r="AG36" s="16"/>
      <c r="AH36" s="16"/>
    </row>
  </sheetData>
  <mergeCells count="1">
    <mergeCell ref="U2:W2"/>
  </mergeCells>
  <conditionalFormatting sqref="X6:X12 M6:M12 P6:P12">
    <cfRule type="cellIs" dxfId="178" priority="15" operator="lessThan">
      <formula>0</formula>
    </cfRule>
    <cfRule type="cellIs" dxfId="177" priority="16" operator="greaterThan">
      <formula>0</formula>
    </cfRule>
  </conditionalFormatting>
  <pageMargins left="0.7" right="0.7" top="0.75" bottom="0.75" header="0.3" footer="0.3"/>
  <pageSetup paperSize="9" scale="81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60"/>
  <sheetViews>
    <sheetView zoomScale="136" zoomScaleNormal="136" workbookViewId="0">
      <pane xSplit="4" ySplit="5" topLeftCell="E15" activePane="bottomRight" state="frozen"/>
      <selection pane="topRight" activeCell="E1" sqref="E1"/>
      <selection pane="bottomLeft" activeCell="A3" sqref="A3"/>
      <selection pane="bottomRight" activeCell="AE31" sqref="AE31"/>
    </sheetView>
  </sheetViews>
  <sheetFormatPr baseColWidth="10" defaultColWidth="11.44140625" defaultRowHeight="14.4" x14ac:dyDescent="0.3"/>
  <cols>
    <col min="1" max="1" width="1.33203125" customWidth="1"/>
    <col min="2" max="2" width="4.5546875" customWidth="1"/>
    <col min="3" max="3" width="1.88671875" customWidth="1"/>
    <col min="4" max="4" width="9.109375" customWidth="1"/>
    <col min="5" max="5" width="1.6640625" customWidth="1"/>
    <col min="6" max="6" width="7" style="5" customWidth="1"/>
    <col min="7" max="7" width="1.6640625" customWidth="1"/>
    <col min="8" max="8" width="7.33203125" style="2" customWidth="1"/>
    <col min="9" max="9" width="2.44140625" style="2" customWidth="1"/>
    <col min="10" max="10" width="7" customWidth="1"/>
    <col min="11" max="11" width="1.6640625" customWidth="1"/>
    <col min="12" max="12" width="6.33203125" customWidth="1"/>
    <col min="13" max="13" width="1.5546875" customWidth="1"/>
    <col min="14" max="14" width="7.6640625" customWidth="1"/>
    <col min="15" max="15" width="2.5546875" customWidth="1"/>
    <col min="16" max="16" width="7.44140625" customWidth="1"/>
    <col min="17" max="17" width="2.44140625" customWidth="1"/>
    <col min="18" max="18" width="7" customWidth="1"/>
    <col min="19" max="19" width="2.33203125" customWidth="1"/>
    <col min="20" max="20" width="8.5546875" customWidth="1"/>
    <col min="21" max="21" width="1.5546875" customWidth="1"/>
    <col min="22" max="22" width="5.88671875" style="2" customWidth="1"/>
    <col min="23" max="23" width="5.6640625" style="2" customWidth="1"/>
    <col min="24" max="24" width="1.33203125" style="2" customWidth="1"/>
    <col min="25" max="25" width="6.33203125" customWidth="1"/>
    <col min="26" max="26" width="4.88671875" customWidth="1"/>
    <col min="27" max="27" width="1" customWidth="1"/>
    <col min="28" max="28" width="6.88671875" customWidth="1"/>
    <col min="29" max="29" width="6.109375" customWidth="1"/>
    <col min="30" max="30" width="7.6640625" customWidth="1"/>
  </cols>
  <sheetData>
    <row r="1" spans="1:30" x14ac:dyDescent="0.3">
      <c r="A1" s="17"/>
      <c r="B1" s="17"/>
      <c r="C1" s="17"/>
      <c r="D1" s="17"/>
      <c r="E1" s="17"/>
      <c r="F1" s="30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/>
      <c r="W1" s="18"/>
      <c r="X1" s="18"/>
      <c r="Y1" s="17"/>
      <c r="Z1" s="17"/>
      <c r="AA1" s="17"/>
      <c r="AB1" s="17"/>
      <c r="AC1" s="17"/>
      <c r="AD1" s="17"/>
    </row>
    <row r="2" spans="1:30" ht="22.2" x14ac:dyDescent="0.35">
      <c r="A2" s="17"/>
      <c r="B2" s="26" t="s">
        <v>214</v>
      </c>
      <c r="C2" s="17"/>
      <c r="D2" s="17"/>
      <c r="E2" s="17"/>
      <c r="F2" s="3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22"/>
      <c r="X2" s="22"/>
      <c r="Y2" s="17"/>
      <c r="Z2" s="17"/>
      <c r="AA2" s="17"/>
      <c r="AB2" s="17"/>
      <c r="AC2" s="17"/>
      <c r="AD2" s="17"/>
    </row>
    <row r="3" spans="1:30" x14ac:dyDescent="0.3">
      <c r="A3" s="17"/>
      <c r="B3" s="17"/>
      <c r="C3" s="17"/>
      <c r="D3" s="17"/>
      <c r="E3" s="17"/>
      <c r="F3" s="30"/>
      <c r="G3" s="17"/>
      <c r="H3" s="17"/>
      <c r="I3" s="17"/>
      <c r="J3" s="17"/>
      <c r="K3" s="17"/>
      <c r="L3" s="17"/>
      <c r="M3" s="17"/>
      <c r="N3" s="17" t="s">
        <v>178</v>
      </c>
      <c r="O3" s="17"/>
      <c r="P3" s="17"/>
      <c r="Q3" s="17"/>
      <c r="R3" s="17"/>
      <c r="S3" s="17"/>
      <c r="T3" s="17"/>
      <c r="U3" s="17"/>
      <c r="V3" s="18"/>
      <c r="W3" s="22"/>
      <c r="X3" s="22"/>
      <c r="Y3" s="17"/>
      <c r="Z3" s="17"/>
      <c r="AA3" s="17"/>
      <c r="AB3" s="17"/>
      <c r="AC3" s="17"/>
      <c r="AD3" s="17"/>
    </row>
    <row r="4" spans="1:30" x14ac:dyDescent="0.3">
      <c r="A4" s="17"/>
      <c r="B4" s="17" t="s">
        <v>179</v>
      </c>
      <c r="C4" s="17"/>
      <c r="D4" s="17"/>
      <c r="E4" s="17"/>
      <c r="F4" s="30" t="s">
        <v>65</v>
      </c>
      <c r="G4" s="17"/>
      <c r="H4" s="18" t="s">
        <v>66</v>
      </c>
      <c r="I4" s="18"/>
      <c r="J4" s="17"/>
      <c r="K4" s="17"/>
      <c r="L4" s="17"/>
      <c r="M4" s="17"/>
      <c r="N4" s="17" t="s">
        <v>69</v>
      </c>
      <c r="O4" s="17"/>
      <c r="P4" s="17"/>
      <c r="Q4" s="17"/>
      <c r="R4" s="17"/>
      <c r="S4" s="17"/>
      <c r="T4" s="17" t="s">
        <v>64</v>
      </c>
      <c r="U4" s="17"/>
      <c r="V4" s="18" t="s">
        <v>97</v>
      </c>
      <c r="W4" s="22"/>
      <c r="X4" s="22"/>
      <c r="Y4" s="17" t="s">
        <v>81</v>
      </c>
      <c r="Z4" s="17"/>
      <c r="AA4" s="17"/>
      <c r="AB4" s="17" t="s">
        <v>180</v>
      </c>
      <c r="AC4" s="17"/>
      <c r="AD4" s="16"/>
    </row>
    <row r="5" spans="1:30" x14ac:dyDescent="0.3">
      <c r="A5" s="17"/>
      <c r="B5" s="17" t="s">
        <v>181</v>
      </c>
      <c r="C5" s="17"/>
      <c r="D5" s="17" t="s">
        <v>7</v>
      </c>
      <c r="E5" s="17"/>
      <c r="F5" s="30" t="s">
        <v>74</v>
      </c>
      <c r="G5" s="17"/>
      <c r="H5" s="18" t="s">
        <v>75</v>
      </c>
      <c r="I5" s="18"/>
      <c r="J5" s="17" t="s">
        <v>67</v>
      </c>
      <c r="K5" s="17"/>
      <c r="L5" s="17" t="s">
        <v>68</v>
      </c>
      <c r="M5" s="17"/>
      <c r="N5" s="17" t="s">
        <v>67</v>
      </c>
      <c r="O5" s="17"/>
      <c r="P5" s="17" t="s">
        <v>78</v>
      </c>
      <c r="Q5" s="17"/>
      <c r="R5" s="17" t="s">
        <v>79</v>
      </c>
      <c r="S5" s="17"/>
      <c r="T5" s="17" t="s">
        <v>70</v>
      </c>
      <c r="U5" s="17"/>
      <c r="V5" s="18" t="s">
        <v>99</v>
      </c>
      <c r="W5" s="18" t="s">
        <v>100</v>
      </c>
      <c r="X5" s="22"/>
      <c r="Y5" s="17" t="s">
        <v>99</v>
      </c>
      <c r="Z5" s="17" t="s">
        <v>100</v>
      </c>
      <c r="AA5" s="17"/>
      <c r="AB5" s="17">
        <v>1</v>
      </c>
      <c r="AC5" s="17">
        <v>2</v>
      </c>
      <c r="AD5" s="16"/>
    </row>
    <row r="6" spans="1:30" x14ac:dyDescent="0.3">
      <c r="A6" s="17"/>
      <c r="B6" s="7">
        <f>+År2024!D28</f>
        <v>1</v>
      </c>
      <c r="C6" s="17"/>
      <c r="D6" s="41">
        <f>+År2024!H28</f>
        <v>26440</v>
      </c>
      <c r="E6" s="17"/>
      <c r="F6" s="41">
        <f>+År2024!Y28</f>
        <v>8460</v>
      </c>
      <c r="G6" s="17"/>
      <c r="H6" s="8">
        <f>+År2024!I28</f>
        <v>85.312541225416879</v>
      </c>
      <c r="I6" s="18"/>
      <c r="J6" s="9">
        <f>+År2024!J28</f>
        <v>12.786474723803147</v>
      </c>
      <c r="K6" s="17"/>
      <c r="L6" s="9">
        <f>+År2024!K28</f>
        <v>15.043348214285638</v>
      </c>
      <c r="M6" s="17"/>
      <c r="N6" s="9">
        <f t="shared" ref="N6:N8" si="0">+L6-J6</f>
        <v>2.2568734904824908</v>
      </c>
      <c r="O6" s="17"/>
      <c r="P6" s="9">
        <f>+År2024!M28</f>
        <v>59.401986607142888</v>
      </c>
      <c r="Q6" s="17"/>
      <c r="R6" s="9">
        <f>+År2024!O28</f>
        <v>11.671760834402413</v>
      </c>
      <c r="S6" s="17"/>
      <c r="T6" s="10">
        <f>+År2024!W28</f>
        <v>60.572579425113489</v>
      </c>
      <c r="U6" s="17"/>
      <c r="V6" s="8">
        <f>+År2024!P28</f>
        <v>46.991075910536011</v>
      </c>
      <c r="W6" s="8">
        <f>+År2024!Q28</f>
        <v>46.409329315924559</v>
      </c>
      <c r="X6" s="22"/>
      <c r="Y6" s="11">
        <f>+År2024!R28</f>
        <v>129.8124825701378</v>
      </c>
      <c r="Z6" s="11">
        <f>+År2024!S28</f>
        <v>130.64978526409729</v>
      </c>
      <c r="AA6" s="17"/>
      <c r="AB6" s="8">
        <f>+År2024!T28</f>
        <v>88.266240266963024</v>
      </c>
      <c r="AC6" s="8">
        <f>+År2024!U28</f>
        <v>85.312447163514662</v>
      </c>
      <c r="AD6" s="16"/>
    </row>
    <row r="7" spans="1:30" x14ac:dyDescent="0.3">
      <c r="A7" s="17"/>
      <c r="B7" s="7">
        <f>+År2024!D29</f>
        <v>2</v>
      </c>
      <c r="C7" s="17"/>
      <c r="D7" s="41">
        <f>+År2024!H29</f>
        <v>29123</v>
      </c>
      <c r="E7" s="17"/>
      <c r="F7" s="41">
        <f>+År2024!Y29</f>
        <v>9027</v>
      </c>
      <c r="G7" s="17"/>
      <c r="H7" s="8">
        <f>+År2024!I29</f>
        <v>84.035203104075805</v>
      </c>
      <c r="I7" s="18"/>
      <c r="J7" s="9">
        <f>+År2024!J29</f>
        <v>12.859539014168798</v>
      </c>
      <c r="K7" s="17"/>
      <c r="L7" s="9">
        <f>+År2024!K29</f>
        <v>15.252109725685679</v>
      </c>
      <c r="M7" s="17"/>
      <c r="N7" s="9">
        <f t="shared" si="0"/>
        <v>2.3925707115168819</v>
      </c>
      <c r="O7" s="17"/>
      <c r="P7" s="9">
        <f>+År2024!M29</f>
        <v>58.463281795511058</v>
      </c>
      <c r="Q7" s="17"/>
      <c r="R7" s="9">
        <f>+År2024!O29</f>
        <v>11.661774675972165</v>
      </c>
      <c r="S7" s="17"/>
      <c r="T7" s="10">
        <f>+År2024!W29</f>
        <v>60.445009099337298</v>
      </c>
      <c r="U7" s="17"/>
      <c r="V7" s="8">
        <f>+År2024!P29</f>
        <v>47.351573050567687</v>
      </c>
      <c r="W7" s="8">
        <f>+År2024!Q29</f>
        <v>47.060456045604553</v>
      </c>
      <c r="X7" s="22"/>
      <c r="Y7" s="11">
        <f>+År2024!R29</f>
        <v>130.54845946754415</v>
      </c>
      <c r="Z7" s="11">
        <f>+År2024!S29</f>
        <v>132.71430707876371</v>
      </c>
      <c r="AA7" s="17"/>
      <c r="AB7" s="8">
        <f>+År2024!T29</f>
        <v>87.95101715991045</v>
      </c>
      <c r="AC7" s="8">
        <f>+År2024!U29</f>
        <v>84.719492663516576</v>
      </c>
      <c r="AD7" s="16"/>
    </row>
    <row r="8" spans="1:30" x14ac:dyDescent="0.3">
      <c r="A8" s="17"/>
      <c r="B8" s="7">
        <f>+År2024!D30</f>
        <v>3</v>
      </c>
      <c r="C8" s="17"/>
      <c r="D8" s="41">
        <f>+År2024!H30</f>
        <v>28551</v>
      </c>
      <c r="E8" s="17"/>
      <c r="F8" s="41">
        <f>+År2024!Y30</f>
        <v>8927</v>
      </c>
      <c r="G8" s="17"/>
      <c r="H8" s="8">
        <f>+År2024!I30</f>
        <v>84.01103428951798</v>
      </c>
      <c r="I8" s="18"/>
      <c r="J8" s="9">
        <f>+År2024!J30</f>
        <v>12.571293828173088</v>
      </c>
      <c r="K8" s="17"/>
      <c r="L8" s="9">
        <f>+År2024!K30</f>
        <v>14.816615447654195</v>
      </c>
      <c r="M8" s="17"/>
      <c r="N8" s="9">
        <f t="shared" si="0"/>
        <v>2.245321619481107</v>
      </c>
      <c r="O8" s="17"/>
      <c r="P8" s="9">
        <f>+År2024!M30</f>
        <v>58.316728129481682</v>
      </c>
      <c r="Q8" s="17"/>
      <c r="R8" s="9">
        <f>+År2024!O30</f>
        <v>11.448444535407337</v>
      </c>
      <c r="S8" s="17"/>
      <c r="T8" s="10">
        <f>+År2024!W30</f>
        <v>60.703057686245657</v>
      </c>
      <c r="U8" s="17"/>
      <c r="V8" s="8">
        <f>+År2024!P30</f>
        <v>47.588741484403009</v>
      </c>
      <c r="W8" s="8">
        <f>+År2024!Q30</f>
        <v>47.315805642312228</v>
      </c>
      <c r="X8" s="22"/>
      <c r="Y8" s="11">
        <f>+År2024!R30</f>
        <v>130.58390498617797</v>
      </c>
      <c r="Z8" s="11">
        <f>+År2024!S30</f>
        <v>131.84049739023638</v>
      </c>
      <c r="AA8" s="17"/>
      <c r="AB8" s="8">
        <f>+År2024!T30</f>
        <v>87.111541401273925</v>
      </c>
      <c r="AC8" s="8">
        <f>+År2024!U30</f>
        <v>83.742858598726016</v>
      </c>
      <c r="AD8" s="16"/>
    </row>
    <row r="9" spans="1:30" x14ac:dyDescent="0.3">
      <c r="A9" s="17"/>
      <c r="B9" s="7">
        <f>+År2024!D31</f>
        <v>4</v>
      </c>
      <c r="C9" s="17"/>
      <c r="D9" s="41">
        <f>+År2024!H31</f>
        <v>27987</v>
      </c>
      <c r="E9" s="17"/>
      <c r="F9" s="41">
        <f>+År2024!Y31</f>
        <v>9478</v>
      </c>
      <c r="G9" s="17"/>
      <c r="H9" s="8">
        <f>+År2024!I31</f>
        <v>82.859869224997979</v>
      </c>
      <c r="I9" s="18"/>
      <c r="J9" s="9">
        <f>+År2024!J31</f>
        <v>12.357524429967368</v>
      </c>
      <c r="K9" s="17"/>
      <c r="L9" s="9">
        <f>+År2024!K31</f>
        <v>14.522112462006064</v>
      </c>
      <c r="M9" s="17"/>
      <c r="N9" s="9">
        <f t="shared" ref="N9" si="1">+L9-J9</f>
        <v>2.1645880320386954</v>
      </c>
      <c r="O9" s="17"/>
      <c r="P9" s="9">
        <f>+År2024!M31</f>
        <v>57.77379504993521</v>
      </c>
      <c r="Q9" s="17"/>
      <c r="R9" s="9">
        <f>+År2024!O31</f>
        <v>11.345162515600473</v>
      </c>
      <c r="S9" s="17"/>
      <c r="T9" s="10">
        <f>+År2024!W31</f>
        <v>60.79186765283881</v>
      </c>
      <c r="U9" s="17"/>
      <c r="V9" s="8">
        <f>+År2024!P31</f>
        <v>45.860569877883314</v>
      </c>
      <c r="W9" s="8">
        <f>+År2024!Q31</f>
        <v>45.411704033440088</v>
      </c>
      <c r="X9" s="22"/>
      <c r="Y9" s="11">
        <f>+År2024!R31</f>
        <v>117.34302925055624</v>
      </c>
      <c r="Z9" s="11">
        <f>+År2024!S31</f>
        <v>116.79288078571815</v>
      </c>
      <c r="AA9" s="17"/>
      <c r="AB9" s="8">
        <f>+År2024!T31</f>
        <v>87.460713705528804</v>
      </c>
      <c r="AC9" s="8">
        <f>+År2024!U31</f>
        <v>83.206097362863886</v>
      </c>
      <c r="AD9" s="16"/>
    </row>
    <row r="10" spans="1:30" x14ac:dyDescent="0.3">
      <c r="A10" s="17"/>
      <c r="B10" s="7">
        <f>+År2024!D32</f>
        <v>5</v>
      </c>
      <c r="C10" s="17"/>
      <c r="D10" s="41">
        <f>+År2024!H32</f>
        <v>29613</v>
      </c>
      <c r="E10" s="17"/>
      <c r="F10" s="41">
        <f>+År2024!Y32</f>
        <v>9812</v>
      </c>
      <c r="G10" s="17"/>
      <c r="H10" s="8">
        <f>+År2024!I32</f>
        <v>83.016658562119702</v>
      </c>
      <c r="I10" s="18"/>
      <c r="J10" s="9">
        <f>+År2024!J32</f>
        <v>12.381071337902979</v>
      </c>
      <c r="K10" s="17"/>
      <c r="L10" s="9">
        <f>+År2024!K32</f>
        <v>14.678444512133177</v>
      </c>
      <c r="M10" s="17"/>
      <c r="N10" s="9">
        <f t="shared" ref="N10" si="2">+L10-J10</f>
        <v>2.2973731742301986</v>
      </c>
      <c r="O10" s="17"/>
      <c r="P10" s="9">
        <f>+År2024!M32</f>
        <v>58.180718854706519</v>
      </c>
      <c r="Q10" s="17"/>
      <c r="R10" s="9">
        <f>+År2024!O32</f>
        <v>11.255231230011884</v>
      </c>
      <c r="S10" s="17"/>
      <c r="T10" s="10">
        <f>+År2024!W32</f>
        <v>60.684091446324238</v>
      </c>
      <c r="U10" s="17"/>
      <c r="V10" s="8">
        <f>+År2024!P32</f>
        <v>45.89594759293113</v>
      </c>
      <c r="W10" s="8">
        <f>+År2024!Q32</f>
        <v>45.469297577327431</v>
      </c>
      <c r="X10" s="22"/>
      <c r="Y10" s="11">
        <f>+År2024!R32</f>
        <v>117.50921366566836</v>
      </c>
      <c r="Z10" s="11">
        <f>+År2024!S32</f>
        <v>118.37600893446368</v>
      </c>
      <c r="AA10" s="17"/>
      <c r="AB10" s="8">
        <f>+År2024!T32</f>
        <v>87.106220918470598</v>
      </c>
      <c r="AC10" s="8">
        <f>+År2024!U32</f>
        <v>83.570200283229255</v>
      </c>
      <c r="AD10" s="16"/>
    </row>
    <row r="11" spans="1:30" x14ac:dyDescent="0.3">
      <c r="A11" s="17"/>
      <c r="B11" s="7">
        <f>+År2024!D33</f>
        <v>6</v>
      </c>
      <c r="C11" s="17"/>
      <c r="D11" s="41">
        <f>+År2024!H33</f>
        <v>28796</v>
      </c>
      <c r="E11" s="17"/>
      <c r="F11" s="41">
        <f>+År2024!Y33</f>
        <v>9129</v>
      </c>
      <c r="G11" s="17"/>
      <c r="H11" s="8">
        <f>+År2024!I33</f>
        <v>83.155300736213107</v>
      </c>
      <c r="I11" s="18"/>
      <c r="J11" s="9">
        <f>+År2024!J33</f>
        <v>12.442386473923456</v>
      </c>
      <c r="K11" s="17"/>
      <c r="L11" s="9">
        <f>+År2024!K33</f>
        <v>14.69243731808209</v>
      </c>
      <c r="M11" s="17"/>
      <c r="N11" s="9">
        <f t="shared" ref="N11" si="3">+L11-J11</f>
        <v>2.2500508441586344</v>
      </c>
      <c r="O11" s="17"/>
      <c r="P11" s="9">
        <f>+År2024!M33</f>
        <v>58.269570545881237</v>
      </c>
      <c r="Q11" s="17"/>
      <c r="R11" s="9">
        <f>+År2024!O33</f>
        <v>11.433440547302036</v>
      </c>
      <c r="S11" s="17"/>
      <c r="T11" s="10">
        <f>+År2024!W33</f>
        <v>60.653667175996688</v>
      </c>
      <c r="U11" s="17"/>
      <c r="V11" s="8">
        <f>+År2024!P33</f>
        <v>46.057498851044279</v>
      </c>
      <c r="W11" s="8">
        <f>+År2024!Q33</f>
        <v>45.696762332754574</v>
      </c>
      <c r="X11" s="22"/>
      <c r="Y11" s="11">
        <f>+År2024!R33</f>
        <v>123.25334422546716</v>
      </c>
      <c r="Z11" s="11">
        <f>+År2024!S33</f>
        <v>123.77076632460304</v>
      </c>
      <c r="AA11" s="17"/>
      <c r="AB11" s="8">
        <f>+År2024!T33</f>
        <v>87.526865291570758</v>
      </c>
      <c r="AC11" s="8">
        <f>+År2024!U33</f>
        <v>83.863223834988517</v>
      </c>
      <c r="AD11" s="16"/>
    </row>
    <row r="12" spans="1:30" x14ac:dyDescent="0.3">
      <c r="A12" s="17"/>
      <c r="B12" s="7">
        <f>+År2024!D34</f>
        <v>7</v>
      </c>
      <c r="C12" s="17"/>
      <c r="D12" s="41">
        <f>+År2024!H34</f>
        <v>27813</v>
      </c>
      <c r="E12" s="17"/>
      <c r="F12" s="41">
        <f>+År2024!Y34</f>
        <v>9977</v>
      </c>
      <c r="G12" s="17"/>
      <c r="H12" s="8">
        <f>+År2024!I34</f>
        <v>83.803124078669214</v>
      </c>
      <c r="I12" s="18"/>
      <c r="J12" s="9">
        <f>+År2024!J34</f>
        <v>12.479252504784421</v>
      </c>
      <c r="K12" s="17"/>
      <c r="L12" s="9">
        <f>+År2024!K34</f>
        <v>14.65809647098558</v>
      </c>
      <c r="M12" s="17"/>
      <c r="N12" s="9">
        <f t="shared" ref="N12" si="4">+L12-J12</f>
        <v>2.1788439662011587</v>
      </c>
      <c r="O12" s="17"/>
      <c r="P12" s="9">
        <f>+År2024!M34</f>
        <v>58.529003208194894</v>
      </c>
      <c r="Q12" s="17"/>
      <c r="R12" s="9">
        <f>+År2024!O34</f>
        <v>11.605187936079277</v>
      </c>
      <c r="S12" s="17"/>
      <c r="T12" s="10">
        <f>+År2024!W34</f>
        <v>60.64379966202852</v>
      </c>
      <c r="U12" s="17"/>
      <c r="V12" s="8">
        <f>+År2024!P34</f>
        <v>45.596059667886287</v>
      </c>
      <c r="W12" s="8">
        <f>+År2024!Q34</f>
        <v>44.869743878412606</v>
      </c>
      <c r="X12" s="22"/>
      <c r="Y12" s="11">
        <f>+År2024!R34</f>
        <v>124.1419728771594</v>
      </c>
      <c r="Z12" s="11">
        <f>+År2024!S34</f>
        <v>124.05857528696824</v>
      </c>
      <c r="AA12" s="17"/>
      <c r="AB12" s="8">
        <f>+År2024!T34</f>
        <v>87.495818600213511</v>
      </c>
      <c r="AC12" s="8">
        <f>+År2024!U34</f>
        <v>84.24517034293072</v>
      </c>
      <c r="AD12" s="16"/>
    </row>
    <row r="13" spans="1:30" x14ac:dyDescent="0.3">
      <c r="A13" s="17"/>
      <c r="B13" s="7">
        <f>+År2024!D35</f>
        <v>8</v>
      </c>
      <c r="C13" s="17"/>
      <c r="D13" s="41">
        <f>+År2024!H35</f>
        <v>30357</v>
      </c>
      <c r="E13" s="17"/>
      <c r="F13" s="41">
        <f>+År2024!Y35</f>
        <v>10537</v>
      </c>
      <c r="G13" s="17"/>
      <c r="H13" s="8">
        <f>+År2024!I35</f>
        <v>82.736368218204007</v>
      </c>
      <c r="I13" s="18"/>
      <c r="J13" s="9">
        <f>+År2024!J35</f>
        <v>12.518274293308732</v>
      </c>
      <c r="K13" s="17"/>
      <c r="L13" s="9">
        <f>+År2024!K35</f>
        <v>14.702033932951748</v>
      </c>
      <c r="M13" s="17"/>
      <c r="N13" s="9">
        <f t="shared" ref="N13" si="5">+L13-J13</f>
        <v>2.1837596396430161</v>
      </c>
      <c r="O13" s="17"/>
      <c r="P13" s="9">
        <f>+År2024!M35</f>
        <v>58.472557236304333</v>
      </c>
      <c r="Q13" s="17"/>
      <c r="R13" s="9">
        <f>+År2024!O35</f>
        <v>11.334907010014359</v>
      </c>
      <c r="S13" s="17"/>
      <c r="T13" s="10">
        <f>+År2024!W35</f>
        <v>60.671212570412095</v>
      </c>
      <c r="U13" s="17"/>
      <c r="V13" s="8">
        <f>+År2024!P35</f>
        <v>45.775636437992006</v>
      </c>
      <c r="W13" s="8">
        <f>+År2024!Q35</f>
        <v>44.847852760736203</v>
      </c>
      <c r="X13" s="22"/>
      <c r="Y13" s="11">
        <f>+År2024!R35</f>
        <v>123.5618741058655</v>
      </c>
      <c r="Z13" s="11">
        <f>+År2024!S35</f>
        <v>122.5741071884739</v>
      </c>
      <c r="AA13" s="17"/>
      <c r="AB13" s="8">
        <f>+År2024!T35</f>
        <v>87.724201099124514</v>
      </c>
      <c r="AC13" s="8">
        <f>+År2024!U35</f>
        <v>83.897415021372197</v>
      </c>
      <c r="AD13" s="16"/>
    </row>
    <row r="14" spans="1:30" x14ac:dyDescent="0.3">
      <c r="A14" s="17"/>
      <c r="B14" s="7">
        <f>+År2024!D36</f>
        <v>9</v>
      </c>
      <c r="C14" s="17"/>
      <c r="D14" s="41">
        <f>+År2024!H36</f>
        <v>29326</v>
      </c>
      <c r="E14" s="17"/>
      <c r="F14" s="41">
        <f>+År2024!Y36</f>
        <v>10288</v>
      </c>
      <c r="G14" s="17"/>
      <c r="H14" s="8">
        <f>+År2024!I36</f>
        <v>83.549992157130305</v>
      </c>
      <c r="I14" s="18"/>
      <c r="J14" s="9">
        <f>+År2024!J36</f>
        <v>12.515513504942019</v>
      </c>
      <c r="K14" s="17"/>
      <c r="L14" s="9">
        <f>+År2024!K36</f>
        <v>14.771606699424048</v>
      </c>
      <c r="M14" s="17"/>
      <c r="N14" s="9">
        <f t="shared" ref="N14" si="6">+L14-J14</f>
        <v>2.2560931944820286</v>
      </c>
      <c r="O14" s="17"/>
      <c r="P14" s="9">
        <f>+År2024!M36</f>
        <v>58.377016959898739</v>
      </c>
      <c r="Q14" s="17"/>
      <c r="R14" s="9">
        <f>+År2024!O36</f>
        <v>11.466994085340176</v>
      </c>
      <c r="S14" s="17"/>
      <c r="T14" s="10">
        <f>+År2024!W36</f>
        <v>60.608231603355392</v>
      </c>
      <c r="U14" s="17"/>
      <c r="V14" s="8">
        <f>+År2024!P36</f>
        <v>46.516989906463031</v>
      </c>
      <c r="W14" s="8">
        <f>+År2024!Q36</f>
        <v>45.648245984784438</v>
      </c>
      <c r="X14" s="22"/>
      <c r="Y14" s="11">
        <f>+År2024!R36</f>
        <v>131.81376432683672</v>
      </c>
      <c r="Z14" s="11">
        <f>+År2024!S36</f>
        <v>131.64538445289395</v>
      </c>
      <c r="AA14" s="17"/>
      <c r="AB14" s="8">
        <f>+År2024!T36</f>
        <v>87.636024844720225</v>
      </c>
      <c r="AC14" s="8">
        <f>+År2024!U36</f>
        <v>83.974955258448105</v>
      </c>
      <c r="AD14" s="16"/>
    </row>
    <row r="15" spans="1:30" x14ac:dyDescent="0.3">
      <c r="A15" s="17"/>
      <c r="B15" s="7">
        <f>+År2024!D37</f>
        <v>10</v>
      </c>
      <c r="C15" s="17"/>
      <c r="D15" s="41">
        <f>+År2024!H37</f>
        <v>27899</v>
      </c>
      <c r="E15" s="17"/>
      <c r="F15" s="41">
        <f>+År2024!Y37</f>
        <v>9911</v>
      </c>
      <c r="G15" s="17"/>
      <c r="H15" s="8">
        <f>+År2024!I37</f>
        <v>83.247265851822874</v>
      </c>
      <c r="I15" s="18"/>
      <c r="J15" s="9">
        <f>+År2024!J37</f>
        <v>12.334376047368943</v>
      </c>
      <c r="K15" s="17"/>
      <c r="L15" s="9">
        <f>+År2024!K37</f>
        <v>14.628153278963225</v>
      </c>
      <c r="M15" s="17"/>
      <c r="N15" s="9">
        <f t="shared" ref="N15" si="7">+L15-J15</f>
        <v>2.2937772315942819</v>
      </c>
      <c r="O15" s="17"/>
      <c r="P15" s="9">
        <f>+År2024!M37</f>
        <v>57.867997989051503</v>
      </c>
      <c r="Q15" s="17"/>
      <c r="R15" s="9">
        <f>+År2024!O37</f>
        <v>11.489178625272263</v>
      </c>
      <c r="S15" s="17"/>
      <c r="T15" s="10">
        <f>+År2024!W37</f>
        <v>60.695222050969583</v>
      </c>
      <c r="U15" s="17"/>
      <c r="V15" s="8">
        <f>+År2024!P37</f>
        <v>47.065508768010723</v>
      </c>
      <c r="W15" s="8">
        <f>+År2024!Q37</f>
        <v>46.196313878804801</v>
      </c>
      <c r="X15" s="22"/>
      <c r="Y15" s="11">
        <f>+År2024!R37</f>
        <v>139.10654456109</v>
      </c>
      <c r="Z15" s="11">
        <f>+År2024!S37</f>
        <v>138.41856050030711</v>
      </c>
      <c r="AA15" s="17"/>
      <c r="AB15" s="8">
        <f>+År2024!T37</f>
        <v>87.337554998607715</v>
      </c>
      <c r="AC15" s="8">
        <f>+År2024!U37</f>
        <v>83.459749373433894</v>
      </c>
      <c r="AD15" s="16"/>
    </row>
    <row r="16" spans="1:30" x14ac:dyDescent="0.3">
      <c r="A16" s="17"/>
      <c r="B16" s="7">
        <f>+År2024!D38</f>
        <v>11</v>
      </c>
      <c r="C16" s="17"/>
      <c r="D16" s="41">
        <f>+År2024!H38</f>
        <v>28225</v>
      </c>
      <c r="E16" s="17"/>
      <c r="F16" s="41">
        <f>+År2024!Y38</f>
        <v>8832</v>
      </c>
      <c r="G16" s="17"/>
      <c r="H16" s="8">
        <f>+År2024!I38</f>
        <v>82.61060655447389</v>
      </c>
      <c r="I16" s="18"/>
      <c r="J16" s="9">
        <f>+År2024!J38</f>
        <v>12.269005121837656</v>
      </c>
      <c r="K16" s="17"/>
      <c r="L16" s="9">
        <f>+År2024!K38</f>
        <v>14.5515621767019</v>
      </c>
      <c r="M16" s="17"/>
      <c r="N16" s="9">
        <f t="shared" ref="N16" si="8">+L16-J16</f>
        <v>2.2825570548642435</v>
      </c>
      <c r="O16" s="17"/>
      <c r="P16" s="9">
        <f>+År2024!M38</f>
        <v>57.671311814608046</v>
      </c>
      <c r="Q16" s="17"/>
      <c r="R16" s="9">
        <f>+År2024!O38</f>
        <v>11.514114300491368</v>
      </c>
      <c r="S16" s="17"/>
      <c r="T16" s="10">
        <f>+År2024!W38</f>
        <v>60.803755535872462</v>
      </c>
      <c r="U16" s="17"/>
      <c r="V16" s="8">
        <f>+År2024!P38</f>
        <v>47.859507552244992</v>
      </c>
      <c r="W16" s="8">
        <f>+År2024!Q38</f>
        <v>46.810252961564338</v>
      </c>
      <c r="X16" s="22"/>
      <c r="Y16" s="11">
        <f>+År2024!R38</f>
        <v>142.54411916830455</v>
      </c>
      <c r="Z16" s="11">
        <f>+År2024!S38</f>
        <v>141.81505999172535</v>
      </c>
      <c r="AA16" s="17"/>
      <c r="AB16" s="8">
        <f>+År2024!T38</f>
        <v>87.308270987049028</v>
      </c>
      <c r="AC16" s="8">
        <f>+År2024!U38</f>
        <v>83.307300964862407</v>
      </c>
      <c r="AD16" s="16"/>
    </row>
    <row r="17" spans="1:30" x14ac:dyDescent="0.3">
      <c r="A17" s="17"/>
      <c r="B17" s="7">
        <f>+År2024!D39</f>
        <v>12</v>
      </c>
      <c r="C17" s="17"/>
      <c r="D17" s="41">
        <f>+År2024!H39</f>
        <v>32968</v>
      </c>
      <c r="E17" s="17"/>
      <c r="F17" s="41">
        <f>+År2024!Y39</f>
        <v>10600</v>
      </c>
      <c r="G17" s="17"/>
      <c r="H17" s="8">
        <f>+År2024!I39</f>
        <v>81.865087964086527</v>
      </c>
      <c r="I17" s="18"/>
      <c r="J17" s="9">
        <f>+År2024!J39</f>
        <v>12.628933303390916</v>
      </c>
      <c r="K17" s="17"/>
      <c r="L17" s="9">
        <f>+År2024!K39</f>
        <v>14.809951946827244</v>
      </c>
      <c r="M17" s="17"/>
      <c r="N17" s="9">
        <f t="shared" ref="N17" si="9">+L17-J17</f>
        <v>2.1810186434363281</v>
      </c>
      <c r="O17" s="17"/>
      <c r="P17" s="9">
        <f>+År2024!M39</f>
        <v>58.019634436609856</v>
      </c>
      <c r="Q17" s="17"/>
      <c r="R17" s="9">
        <f>+År2024!O39</f>
        <v>11.442918069584849</v>
      </c>
      <c r="S17" s="17"/>
      <c r="T17" s="10">
        <f>+År2024!W39</f>
        <v>60.647688667799081</v>
      </c>
      <c r="U17" s="17"/>
      <c r="V17" s="8">
        <f>+År2024!P39</f>
        <v>47.70932530769921</v>
      </c>
      <c r="W17" s="8">
        <f>+År2024!Q39</f>
        <v>46.92352624011501</v>
      </c>
      <c r="X17" s="22"/>
      <c r="Y17" s="11">
        <f>+År2024!R39</f>
        <v>133.48132351620723</v>
      </c>
      <c r="Z17" s="11">
        <f>+År2024!S39</f>
        <v>133.11034792368125</v>
      </c>
      <c r="AA17" s="17"/>
      <c r="AB17" s="8">
        <f>+År2024!T39</f>
        <v>87.678516727125995</v>
      </c>
      <c r="AC17" s="8">
        <f>+År2024!U39</f>
        <v>83.777267230955644</v>
      </c>
      <c r="AD17" s="16"/>
    </row>
    <row r="18" spans="1:30" x14ac:dyDescent="0.3">
      <c r="A18" s="17"/>
      <c r="B18" s="7">
        <f>+År2024!D40</f>
        <v>13</v>
      </c>
      <c r="C18" s="17"/>
      <c r="D18" s="41">
        <f>+År2024!H40</f>
        <v>10203</v>
      </c>
      <c r="E18" s="17"/>
      <c r="F18" s="41">
        <f>+År2024!Y40</f>
        <v>1650</v>
      </c>
      <c r="G18" s="17"/>
      <c r="H18" s="8">
        <f>+År2024!I40</f>
        <v>82.258894442811425</v>
      </c>
      <c r="I18" s="18"/>
      <c r="J18" s="9">
        <f>+År2024!J40</f>
        <v>12.629747800586561</v>
      </c>
      <c r="K18" s="17"/>
      <c r="L18" s="9">
        <f>+År2024!K40</f>
        <v>14.758005865102662</v>
      </c>
      <c r="M18" s="17"/>
      <c r="N18" s="9">
        <f t="shared" ref="N18:N19" si="10">+L18-J18</f>
        <v>2.1282580645161016</v>
      </c>
      <c r="O18" s="17"/>
      <c r="P18" s="9">
        <f>+År2024!M40</f>
        <v>58.520398826979537</v>
      </c>
      <c r="Q18" s="17"/>
      <c r="R18" s="9">
        <f>+År2024!O40</f>
        <v>11.49125029322073</v>
      </c>
      <c r="S18" s="17"/>
      <c r="T18" s="10">
        <f>+År2024!W40</f>
        <v>60.616485347446805</v>
      </c>
      <c r="U18" s="17"/>
      <c r="V18" s="8">
        <f>+År2024!P40</f>
        <v>45.784960112623189</v>
      </c>
      <c r="W18" s="8">
        <f>+År2024!Q40</f>
        <v>45.293979579861521</v>
      </c>
      <c r="X18" s="22"/>
      <c r="Y18" s="11">
        <f>+År2024!R40</f>
        <v>121.93302838376729</v>
      </c>
      <c r="Z18" s="11">
        <f>+År2024!S40</f>
        <v>124.3077644851044</v>
      </c>
      <c r="AA18" s="17"/>
      <c r="AB18" s="8">
        <f>+År2024!T40</f>
        <v>86.480131055464199</v>
      </c>
      <c r="AC18" s="8">
        <f>+År2024!U40</f>
        <v>84.288953896559775</v>
      </c>
      <c r="AD18" s="16"/>
    </row>
    <row r="19" spans="1:30" x14ac:dyDescent="0.3">
      <c r="A19" s="17"/>
      <c r="B19" s="7">
        <f>+År2024!D41</f>
        <v>14</v>
      </c>
      <c r="C19" s="17"/>
      <c r="D19" s="41">
        <f>+År2024!H41</f>
        <v>33631</v>
      </c>
      <c r="E19" s="17"/>
      <c r="F19" s="41">
        <f>+År2024!Y41</f>
        <v>10716</v>
      </c>
      <c r="G19" s="17"/>
      <c r="H19" s="8">
        <f>+År2024!I41</f>
        <v>84.615443786983022</v>
      </c>
      <c r="I19" s="18"/>
      <c r="J19" s="9">
        <f>+År2024!J41</f>
        <v>12.711987381703331</v>
      </c>
      <c r="K19" s="17"/>
      <c r="L19" s="9">
        <f>+År2024!K41</f>
        <v>15.079367304911674</v>
      </c>
      <c r="M19" s="17"/>
      <c r="N19" s="9">
        <f t="shared" si="10"/>
        <v>2.3673799232083432</v>
      </c>
      <c r="O19" s="17"/>
      <c r="P19" s="9">
        <f>+År2024!M41</f>
        <v>59.119791438460993</v>
      </c>
      <c r="Q19" s="17"/>
      <c r="R19" s="9">
        <f>+År2024!O41</f>
        <v>11.428381219341389</v>
      </c>
      <c r="S19" s="17"/>
      <c r="T19" s="10">
        <f>+År2024!W41</f>
        <v>60.445303440278309</v>
      </c>
      <c r="U19" s="17"/>
      <c r="V19" s="8">
        <f>+År2024!P41</f>
        <v>47.15009857612268</v>
      </c>
      <c r="W19" s="8">
        <f>+År2024!Q41</f>
        <v>46.548610502323136</v>
      </c>
      <c r="X19" s="22"/>
      <c r="Y19" s="11">
        <f>+År2024!R41</f>
        <v>131.46320630749017</v>
      </c>
      <c r="Z19" s="11">
        <f>+År2024!S41</f>
        <v>132.38016818500353</v>
      </c>
      <c r="AA19" s="17"/>
      <c r="AB19" s="8">
        <f>+År2024!T41</f>
        <v>88.280430032339822</v>
      </c>
      <c r="AC19" s="8">
        <f>+År2024!U41</f>
        <v>85.050450135478115</v>
      </c>
      <c r="AD19" s="16"/>
    </row>
    <row r="20" spans="1:30" x14ac:dyDescent="0.3">
      <c r="A20" s="17"/>
      <c r="B20" s="7">
        <f>+År2024!D42</f>
        <v>15</v>
      </c>
      <c r="C20" s="17"/>
      <c r="D20" s="41">
        <f>+År2024!H42</f>
        <v>33245</v>
      </c>
      <c r="E20" s="17"/>
      <c r="F20" s="41">
        <f>+År2024!Y42</f>
        <v>11139</v>
      </c>
      <c r="G20" s="17"/>
      <c r="H20" s="8">
        <f>+År2024!I42</f>
        <v>83.75739359302311</v>
      </c>
      <c r="I20" s="18"/>
      <c r="J20" s="9">
        <f>+År2024!J42</f>
        <v>12.534511104046469</v>
      </c>
      <c r="K20" s="17"/>
      <c r="L20" s="9">
        <f>+År2024!K42</f>
        <v>14.688522655044036</v>
      </c>
      <c r="M20" s="17"/>
      <c r="N20" s="9">
        <f t="shared" ref="N20:N22" si="11">+L20-J20</f>
        <v>2.1540115509975664</v>
      </c>
      <c r="O20" s="17"/>
      <c r="P20" s="9">
        <f>+År2024!M42</f>
        <v>58.759166439662593</v>
      </c>
      <c r="Q20" s="17"/>
      <c r="R20" s="9">
        <f>+År2024!O42</f>
        <v>11.31680283224417</v>
      </c>
      <c r="S20" s="17"/>
      <c r="T20" s="10">
        <f>+År2024!W42</f>
        <v>60.599398405775311</v>
      </c>
      <c r="U20" s="17"/>
      <c r="V20" s="8">
        <f>+År2024!P42</f>
        <v>46.999818363454722</v>
      </c>
      <c r="W20" s="8">
        <f>+År2024!Q42</f>
        <v>46.337571519389698</v>
      </c>
      <c r="X20" s="22"/>
      <c r="Y20" s="11">
        <f>+År2024!R42</f>
        <v>130.79055832955055</v>
      </c>
      <c r="Z20" s="11">
        <f>+År2024!S42</f>
        <v>131.17496482548904</v>
      </c>
      <c r="AA20" s="17"/>
      <c r="AB20" s="8">
        <f>+År2024!T42</f>
        <v>87.705069249570144</v>
      </c>
      <c r="AC20" s="8">
        <f>+År2024!U42</f>
        <v>84.157499773694042</v>
      </c>
      <c r="AD20" s="16"/>
    </row>
    <row r="21" spans="1:30" x14ac:dyDescent="0.3">
      <c r="A21" s="17"/>
      <c r="B21" s="7">
        <f>+År2024!D43</f>
        <v>16</v>
      </c>
      <c r="C21" s="17"/>
      <c r="D21" s="41">
        <f>+År2024!H43</f>
        <v>31680</v>
      </c>
      <c r="E21" s="17"/>
      <c r="F21" s="41">
        <f>+År2024!Y43</f>
        <v>10055</v>
      </c>
      <c r="G21" s="17"/>
      <c r="H21" s="8">
        <f>+År2024!I43</f>
        <v>82.613505366162016</v>
      </c>
      <c r="I21" s="18"/>
      <c r="J21" s="9">
        <f>+År2024!J43</f>
        <v>12.59755723772809</v>
      </c>
      <c r="K21" s="17"/>
      <c r="L21" s="9">
        <f>+År2024!K43</f>
        <v>14.68275285594871</v>
      </c>
      <c r="M21" s="17"/>
      <c r="N21" s="9">
        <f t="shared" si="11"/>
        <v>2.0851956182206202</v>
      </c>
      <c r="O21" s="17"/>
      <c r="P21" s="9">
        <f>+År2024!M43</f>
        <v>58.099572768645011</v>
      </c>
      <c r="Q21" s="17"/>
      <c r="R21" s="9">
        <f>+År2024!O43</f>
        <v>11.326280623608165</v>
      </c>
      <c r="S21" s="17"/>
      <c r="T21" s="10">
        <f>+År2024!W43</f>
        <v>60.700726010101008</v>
      </c>
      <c r="U21" s="17"/>
      <c r="V21" s="8">
        <f>+År2024!P43</f>
        <v>47.195831786112123</v>
      </c>
      <c r="W21" s="8">
        <f>+År2024!Q43</f>
        <v>46.479760467923128</v>
      </c>
      <c r="X21" s="22"/>
      <c r="Y21" s="11">
        <f>+År2024!R43</f>
        <v>130.66134570765661</v>
      </c>
      <c r="Z21" s="11">
        <f>+År2024!S43</f>
        <v>131.07795100222717</v>
      </c>
      <c r="AA21" s="17"/>
      <c r="AB21" s="8">
        <f>+År2024!T43</f>
        <v>87.157853342586307</v>
      </c>
      <c r="AC21" s="8">
        <f>+År2024!U43</f>
        <v>83.525440666204148</v>
      </c>
      <c r="AD21" s="16"/>
    </row>
    <row r="22" spans="1:30" x14ac:dyDescent="0.3">
      <c r="A22" s="17"/>
      <c r="B22" s="7">
        <f>+År2024!D44</f>
        <v>17</v>
      </c>
      <c r="C22" s="17"/>
      <c r="D22" s="41">
        <f>+År2024!H44</f>
        <v>31074</v>
      </c>
      <c r="E22" s="17"/>
      <c r="F22" s="41">
        <f>+År2024!Y44</f>
        <v>9718</v>
      </c>
      <c r="G22" s="17"/>
      <c r="H22" s="8">
        <f>+År2024!I44</f>
        <v>81.844325481110147</v>
      </c>
      <c r="I22" s="18"/>
      <c r="J22" s="9">
        <f>+År2024!J44</f>
        <v>12.462126339537528</v>
      </c>
      <c r="K22" s="17"/>
      <c r="L22" s="9">
        <f>+År2024!K44</f>
        <v>14.748134573818151</v>
      </c>
      <c r="M22" s="17"/>
      <c r="N22" s="9">
        <f t="shared" si="11"/>
        <v>2.2860082342806223</v>
      </c>
      <c r="O22" s="17"/>
      <c r="P22" s="9">
        <f>+År2024!M44</f>
        <v>57.683131284653847</v>
      </c>
      <c r="Q22" s="17"/>
      <c r="R22" s="9">
        <f>+År2024!O44</f>
        <v>11.340593594439888</v>
      </c>
      <c r="S22" s="17"/>
      <c r="T22" s="10">
        <f>+År2024!W44</f>
        <v>60.690802600244581</v>
      </c>
      <c r="U22" s="17"/>
      <c r="V22" s="8">
        <f>+År2024!P44</f>
        <v>47.797669939399647</v>
      </c>
      <c r="W22" s="8">
        <f>+År2024!Q44</f>
        <v>46.998449685239123</v>
      </c>
      <c r="X22" s="22"/>
      <c r="Y22" s="11">
        <f>+År2024!R44</f>
        <v>131.1147902869757</v>
      </c>
      <c r="Z22" s="11">
        <f>+År2024!S44</f>
        <v>131.35606274067811</v>
      </c>
      <c r="AA22" s="17"/>
      <c r="AB22" s="8">
        <f>+År2024!T44</f>
        <v>87.527863936653745</v>
      </c>
      <c r="AC22" s="8">
        <f>+År2024!U44</f>
        <v>83.33603523403437</v>
      </c>
      <c r="AD22" s="16"/>
    </row>
    <row r="23" spans="1:30" x14ac:dyDescent="0.3">
      <c r="A23" s="17"/>
      <c r="B23" s="7">
        <f>+År2024!D45</f>
        <v>18</v>
      </c>
      <c r="C23" s="17"/>
      <c r="D23" s="41">
        <f>+År2024!H45</f>
        <v>26369</v>
      </c>
      <c r="E23" s="17"/>
      <c r="F23" s="41">
        <f>+År2024!Y45</f>
        <v>7842</v>
      </c>
      <c r="G23" s="17"/>
      <c r="H23" s="8">
        <f>+År2024!I45</f>
        <v>81.467013917858594</v>
      </c>
      <c r="I23" s="18"/>
      <c r="J23" s="9">
        <f>+År2024!J45</f>
        <v>12.423531326281562</v>
      </c>
      <c r="K23" s="17"/>
      <c r="L23" s="9">
        <f>+År2024!K45</f>
        <v>14.615448829141297</v>
      </c>
      <c r="M23" s="17"/>
      <c r="N23" s="9">
        <f t="shared" ref="N23" si="12">+L23-J23</f>
        <v>2.1919175028597344</v>
      </c>
      <c r="O23" s="17"/>
      <c r="P23" s="9">
        <f>+År2024!M45</f>
        <v>57.768094102341998</v>
      </c>
      <c r="Q23" s="17"/>
      <c r="R23" s="9">
        <f>+År2024!O45</f>
        <v>11.368279599024772</v>
      </c>
      <c r="S23" s="17"/>
      <c r="T23" s="10">
        <f>+År2024!W45</f>
        <v>60.767985134058947</v>
      </c>
      <c r="U23" s="17"/>
      <c r="V23" s="8">
        <f>+År2024!P45</f>
        <v>47.574487693808969</v>
      </c>
      <c r="W23" s="8">
        <f>+År2024!Q45</f>
        <v>46.737940379403803</v>
      </c>
      <c r="X23" s="22"/>
      <c r="Y23" s="11">
        <f>+År2024!R45</f>
        <v>136.60888888888891</v>
      </c>
      <c r="Z23" s="11">
        <f>+År2024!S45</f>
        <v>137.00639427766339</v>
      </c>
      <c r="AA23" s="17"/>
      <c r="AB23" s="8">
        <f>+År2024!T45</f>
        <v>87.512699956766113</v>
      </c>
      <c r="AC23" s="8">
        <f>+År2024!U45</f>
        <v>83.316655858192689</v>
      </c>
      <c r="AD23" s="16"/>
    </row>
    <row r="24" spans="1:30" x14ac:dyDescent="0.3">
      <c r="A24" s="17"/>
      <c r="B24" s="7">
        <f>+År2024!D46</f>
        <v>19</v>
      </c>
      <c r="C24" s="17"/>
      <c r="D24" s="41">
        <f>+År2024!H46</f>
        <v>25300</v>
      </c>
      <c r="E24" s="17"/>
      <c r="F24" s="41">
        <f>+År2024!Y46</f>
        <v>8746</v>
      </c>
      <c r="G24" s="17"/>
      <c r="H24" s="8">
        <f>+År2024!I46</f>
        <v>82.317795652174226</v>
      </c>
      <c r="I24" s="18"/>
      <c r="J24" s="9">
        <f>+År2024!J46</f>
        <v>12.412280276397111</v>
      </c>
      <c r="K24" s="17"/>
      <c r="L24" s="9">
        <f>+År2024!K46</f>
        <v>14.612588598776256</v>
      </c>
      <c r="M24" s="17"/>
      <c r="N24" s="9">
        <f t="shared" ref="N24:N26" si="13">+L24-J24</f>
        <v>2.2003083223791453</v>
      </c>
      <c r="O24" s="17"/>
      <c r="P24" s="9">
        <f>+År2024!M46</f>
        <v>58.119028291027647</v>
      </c>
      <c r="Q24" s="17"/>
      <c r="R24" s="9">
        <f>+År2024!O46</f>
        <v>11.554975470898199</v>
      </c>
      <c r="S24" s="17"/>
      <c r="T24" s="10">
        <f>+År2024!W46</f>
        <v>60.776640316205523</v>
      </c>
      <c r="U24" s="17"/>
      <c r="V24" s="8">
        <f>+År2024!P46</f>
        <v>48.66789869122637</v>
      </c>
      <c r="W24" s="8">
        <f>+År2024!Q46</f>
        <v>47.791979646232122</v>
      </c>
      <c r="X24" s="22"/>
      <c r="Y24" s="11">
        <f>+År2024!R46</f>
        <v>143.44529262086513</v>
      </c>
      <c r="Z24" s="11">
        <f>+År2024!S46</f>
        <v>142.54976073656795</v>
      </c>
      <c r="AA24" s="17"/>
      <c r="AB24" s="8">
        <f>+År2024!T46</f>
        <v>88.276870090634546</v>
      </c>
      <c r="AC24" s="8">
        <f>+År2024!U46</f>
        <v>83.836096676736943</v>
      </c>
      <c r="AD24" s="16"/>
    </row>
    <row r="25" spans="1:30" x14ac:dyDescent="0.3">
      <c r="A25" s="17"/>
      <c r="B25" s="7">
        <f>+År2024!D47</f>
        <v>20</v>
      </c>
      <c r="C25" s="17"/>
      <c r="D25" s="41">
        <f>+År2024!H47</f>
        <v>27332</v>
      </c>
      <c r="E25" s="17"/>
      <c r="F25" s="41">
        <f>+År2024!Y47</f>
        <v>9177</v>
      </c>
      <c r="G25" s="17"/>
      <c r="H25" s="8">
        <f>+År2024!I47</f>
        <v>82.081369091176015</v>
      </c>
      <c r="I25" s="18"/>
      <c r="J25" s="9">
        <f>+År2024!J47</f>
        <v>12.622810070773889</v>
      </c>
      <c r="K25" s="17"/>
      <c r="L25" s="9">
        <f>+År2024!K47</f>
        <v>14.920271367273548</v>
      </c>
      <c r="M25" s="17"/>
      <c r="N25" s="9">
        <f t="shared" si="13"/>
        <v>2.2974612964996588</v>
      </c>
      <c r="O25" s="17"/>
      <c r="P25" s="9">
        <f>+År2024!M47</f>
        <v>58.014751246665618</v>
      </c>
      <c r="Q25" s="17"/>
      <c r="R25" s="9">
        <f>+År2024!O47</f>
        <v>11.45728031532586</v>
      </c>
      <c r="S25" s="17"/>
      <c r="T25" s="10">
        <f>+År2024!W47</f>
        <v>60.559527294014352</v>
      </c>
      <c r="U25" s="17"/>
      <c r="V25" s="8">
        <f>+År2024!P47</f>
        <v>47.895454018323086</v>
      </c>
      <c r="W25" s="8">
        <f>+År2024!Q47</f>
        <v>46.810299831815797</v>
      </c>
      <c r="X25" s="22"/>
      <c r="Y25" s="11">
        <f>+År2024!R47</f>
        <v>143.51808905380335</v>
      </c>
      <c r="Z25" s="11">
        <f>+År2024!S47</f>
        <v>142.71184279172215</v>
      </c>
      <c r="AA25" s="17"/>
      <c r="AB25" s="8">
        <f>+År2024!T47</f>
        <v>84.270689370143742</v>
      </c>
      <c r="AC25" s="8">
        <f>+År2024!U47</f>
        <v>79.995205819142896</v>
      </c>
      <c r="AD25" s="16"/>
    </row>
    <row r="26" spans="1:30" x14ac:dyDescent="0.3">
      <c r="A26" s="17"/>
      <c r="B26" s="7">
        <f>+År2024!D48</f>
        <v>21</v>
      </c>
      <c r="C26" s="17"/>
      <c r="D26" s="41">
        <f>+År2024!H48</f>
        <v>29951</v>
      </c>
      <c r="E26" s="17"/>
      <c r="F26" s="41">
        <f>+År2024!Y48</f>
        <v>9805</v>
      </c>
      <c r="G26" s="17"/>
      <c r="H26" s="8">
        <f>+År2024!I48</f>
        <v>82.963080030717379</v>
      </c>
      <c r="I26" s="18"/>
      <c r="J26" s="9">
        <f>+År2024!J48</f>
        <v>12.67841094771247</v>
      </c>
      <c r="K26" s="17"/>
      <c r="L26" s="9">
        <f>+År2024!K48</f>
        <v>15.02116385911178</v>
      </c>
      <c r="M26" s="17"/>
      <c r="N26" s="9">
        <f t="shared" si="13"/>
        <v>2.3427529113993106</v>
      </c>
      <c r="O26" s="17"/>
      <c r="P26" s="9">
        <f>+År2024!M48</f>
        <v>57.989004594180862</v>
      </c>
      <c r="Q26" s="17"/>
      <c r="R26" s="9">
        <f>+År2024!O48</f>
        <v>11.61370827804436</v>
      </c>
      <c r="S26" s="17"/>
      <c r="T26" s="10">
        <f>+År2024!W48</f>
        <v>60.444893325765428</v>
      </c>
      <c r="U26" s="17"/>
      <c r="V26" s="8">
        <f>+År2024!P48</f>
        <v>48.113181539718198</v>
      </c>
      <c r="W26" s="8">
        <f>+År2024!Q48</f>
        <v>47.404889501352528</v>
      </c>
      <c r="X26" s="22"/>
      <c r="Y26" s="11">
        <f>+År2024!R48</f>
        <v>141.8094727708876</v>
      </c>
      <c r="Z26" s="11">
        <f>+År2024!S48</f>
        <v>141.13371440236804</v>
      </c>
      <c r="AA26" s="17"/>
      <c r="AB26" s="8">
        <f>+År2024!T48</f>
        <v>86.262100819469026</v>
      </c>
      <c r="AC26" s="8">
        <f>+År2024!U48</f>
        <v>82.087201390613103</v>
      </c>
      <c r="AD26" s="16"/>
    </row>
    <row r="27" spans="1:30" x14ac:dyDescent="0.3">
      <c r="A27" s="17"/>
      <c r="B27" s="7">
        <f>+År2024!D49</f>
        <v>22</v>
      </c>
      <c r="C27" s="17"/>
      <c r="D27" s="41">
        <f>+År2024!H49</f>
        <v>29809</v>
      </c>
      <c r="E27" s="17"/>
      <c r="F27" s="41">
        <f>+År2024!Y49</f>
        <v>9637</v>
      </c>
      <c r="G27" s="17"/>
      <c r="H27" s="8">
        <f>+År2024!I49</f>
        <v>82.702536817739684</v>
      </c>
      <c r="I27" s="18"/>
      <c r="J27" s="9">
        <f>+År2024!J49</f>
        <v>12.573501765554251</v>
      </c>
      <c r="K27" s="17"/>
      <c r="L27" s="9">
        <f>+År2024!K49</f>
        <v>14.87332305703344</v>
      </c>
      <c r="M27" s="17"/>
      <c r="N27" s="9">
        <f t="shared" ref="N27" si="14">+L27-J27</f>
        <v>2.2998212914791889</v>
      </c>
      <c r="O27" s="17"/>
      <c r="P27" s="9">
        <f>+År2024!M49</f>
        <v>58.264899806076649</v>
      </c>
      <c r="Q27" s="17"/>
      <c r="R27" s="9">
        <f>+År2024!O49</f>
        <v>11.707939348744752</v>
      </c>
      <c r="S27" s="17"/>
      <c r="T27" s="10">
        <f>+År2024!W49</f>
        <v>60.581200308631637</v>
      </c>
      <c r="U27" s="17"/>
      <c r="V27" s="8">
        <f>+År2024!P49</f>
        <v>46.899666882116065</v>
      </c>
      <c r="W27" s="8">
        <f>+År2024!Q49</f>
        <v>45.973990451561569</v>
      </c>
      <c r="X27" s="22"/>
      <c r="Y27" s="11">
        <f>+År2024!R49</f>
        <v>132.08645289584888</v>
      </c>
      <c r="Z27" s="11">
        <f>+År2024!S49</f>
        <v>131.83161819537659</v>
      </c>
      <c r="AA27" s="17"/>
      <c r="AB27" s="8">
        <f>+År2024!T49</f>
        <v>88.081279127417218</v>
      </c>
      <c r="AC27" s="8">
        <f>+År2024!U49</f>
        <v>84.27991075855256</v>
      </c>
      <c r="AD27" s="16"/>
    </row>
    <row r="28" spans="1:30" x14ac:dyDescent="0.3">
      <c r="A28" s="17"/>
      <c r="B28" s="7">
        <f>+År2024!D50</f>
        <v>23</v>
      </c>
      <c r="C28" s="17"/>
      <c r="D28" s="41">
        <f>+År2024!H50</f>
        <v>31186</v>
      </c>
      <c r="E28" s="17"/>
      <c r="F28" s="41">
        <f>+År2024!Y50</f>
        <v>11037</v>
      </c>
      <c r="G28" s="17"/>
      <c r="H28" s="8">
        <f>+År2024!I50</f>
        <v>82.455507278907604</v>
      </c>
      <c r="I28" s="18"/>
      <c r="J28" s="9">
        <f>+År2024!J50</f>
        <v>12.682105578584688</v>
      </c>
      <c r="K28" s="17"/>
      <c r="L28" s="9">
        <f>+År2024!K50</f>
        <v>15.093247427829365</v>
      </c>
      <c r="M28" s="17"/>
      <c r="N28" s="9">
        <f t="shared" ref="N28:N31" si="15">+L28-J28</f>
        <v>2.411141849244677</v>
      </c>
      <c r="O28" s="17"/>
      <c r="P28" s="9">
        <f>+År2024!M50</f>
        <v>58.216721606233051</v>
      </c>
      <c r="Q28" s="17"/>
      <c r="R28" s="9">
        <f>+År2024!O50</f>
        <v>11.599600638977703</v>
      </c>
      <c r="S28" s="17"/>
      <c r="T28" s="10">
        <f>+År2024!W50</f>
        <v>60.529628679535698</v>
      </c>
      <c r="U28" s="17"/>
      <c r="V28" s="8">
        <f>+År2024!P50</f>
        <v>46.638673922811918</v>
      </c>
      <c r="W28" s="8">
        <f>+År2024!Q50</f>
        <v>45.700928978124075</v>
      </c>
      <c r="X28" s="22"/>
      <c r="Y28" s="11">
        <f>+År2024!R50</f>
        <v>130.31015375399363</v>
      </c>
      <c r="Z28" s="11">
        <f>+År2024!S50</f>
        <v>128.42432108626201</v>
      </c>
      <c r="AA28" s="17"/>
      <c r="AB28" s="8">
        <f>+År2024!T50</f>
        <v>88.383549783550009</v>
      </c>
      <c r="AC28" s="8">
        <f>+År2024!U50</f>
        <v>84.196128775438979</v>
      </c>
      <c r="AD28" s="16"/>
    </row>
    <row r="29" spans="1:30" x14ac:dyDescent="0.3">
      <c r="A29" s="17"/>
      <c r="B29" s="7">
        <f>+År2024!D51</f>
        <v>24</v>
      </c>
      <c r="C29" s="17"/>
      <c r="D29" s="41">
        <f>+År2024!H51</f>
        <v>27487</v>
      </c>
      <c r="E29" s="17"/>
      <c r="F29" s="41">
        <f>+År2024!Y51</f>
        <v>9430</v>
      </c>
      <c r="G29" s="17"/>
      <c r="H29" s="8">
        <f>+År2024!I51</f>
        <v>81.633506021028623</v>
      </c>
      <c r="I29" s="18"/>
      <c r="J29" s="9">
        <f>+År2024!J51</f>
        <v>12.602155076649639</v>
      </c>
      <c r="K29" s="17"/>
      <c r="L29" s="9">
        <f>+År2024!K51</f>
        <v>14.863756525602495</v>
      </c>
      <c r="M29" s="17"/>
      <c r="N29" s="9">
        <f t="shared" si="15"/>
        <v>2.261601448952856</v>
      </c>
      <c r="O29" s="17"/>
      <c r="P29" s="9">
        <f>+År2024!M51</f>
        <v>57.731378429412715</v>
      </c>
      <c r="Q29" s="17"/>
      <c r="R29" s="9">
        <f>+År2024!O51</f>
        <v>11.47877408250514</v>
      </c>
      <c r="S29" s="17"/>
      <c r="T29" s="10">
        <f>+År2024!W51</f>
        <v>60.470840761087054</v>
      </c>
      <c r="U29" s="17"/>
      <c r="V29" s="8">
        <f>+År2024!P51</f>
        <v>46.735392135081085</v>
      </c>
      <c r="W29" s="8">
        <f>+År2024!Q51</f>
        <v>45.626305265496562</v>
      </c>
      <c r="X29" s="22"/>
      <c r="Y29" s="11">
        <f>+År2024!R51</f>
        <v>131.46152137701279</v>
      </c>
      <c r="Z29" s="11">
        <f>+År2024!S51</f>
        <v>129.10438065626565</v>
      </c>
      <c r="AA29" s="17"/>
      <c r="AB29" s="8">
        <f>+År2024!T51</f>
        <v>87.525740545927718</v>
      </c>
      <c r="AC29" s="8">
        <f>+År2024!U51</f>
        <v>83.55900559215965</v>
      </c>
      <c r="AD29" s="16"/>
    </row>
    <row r="30" spans="1:30" x14ac:dyDescent="0.3">
      <c r="A30" s="17"/>
      <c r="B30" s="7">
        <f>+År2024!D52</f>
        <v>25</v>
      </c>
      <c r="C30" s="17"/>
      <c r="D30" s="41">
        <f>+År2024!H52</f>
        <v>27694</v>
      </c>
      <c r="E30" s="17"/>
      <c r="F30" s="41">
        <f>+År2024!Y52</f>
        <v>8879</v>
      </c>
      <c r="G30" s="17"/>
      <c r="H30" s="8">
        <f>+År2024!I52</f>
        <v>81.34203545894475</v>
      </c>
      <c r="I30" s="18"/>
      <c r="J30" s="9">
        <f>+År2024!J52</f>
        <v>12.686799680766148</v>
      </c>
      <c r="K30" s="17"/>
      <c r="L30" s="9">
        <f>+År2024!K52</f>
        <v>14.898834672484517</v>
      </c>
      <c r="M30" s="17"/>
      <c r="N30" s="9">
        <f t="shared" si="15"/>
        <v>2.2120349917183688</v>
      </c>
      <c r="O30" s="17"/>
      <c r="P30" s="9">
        <f>+År2024!M52</f>
        <v>57.680221359016357</v>
      </c>
      <c r="Q30" s="17"/>
      <c r="R30" s="9">
        <f>+År2024!O52</f>
        <v>11.466159574468138</v>
      </c>
      <c r="S30" s="17"/>
      <c r="T30" s="10">
        <f>+År2024!W52</f>
        <v>60.517837798801175</v>
      </c>
      <c r="U30" s="17"/>
      <c r="V30" s="8">
        <f>+År2024!P52</f>
        <v>47.257088142986319</v>
      </c>
      <c r="W30" s="8">
        <f>+År2024!Q52</f>
        <v>46.10706113978609</v>
      </c>
      <c r="X30" s="22"/>
      <c r="Y30" s="11">
        <f>+År2024!R52</f>
        <v>131.85382201180917</v>
      </c>
      <c r="Z30" s="11">
        <f>+År2024!S52</f>
        <v>128.83888297872343</v>
      </c>
      <c r="AA30" s="17"/>
      <c r="AB30" s="8">
        <f>+År2024!T52</f>
        <v>88.186437795610061</v>
      </c>
      <c r="AC30" s="8">
        <f>+År2024!U52</f>
        <v>83.691289791145863</v>
      </c>
      <c r="AD30" s="16"/>
    </row>
    <row r="31" spans="1:30" x14ac:dyDescent="0.3">
      <c r="A31" s="17"/>
      <c r="B31" s="7">
        <f>+År2024!D53</f>
        <v>26</v>
      </c>
      <c r="C31" s="17"/>
      <c r="D31" s="41">
        <f>+År2024!H53</f>
        <v>12346</v>
      </c>
      <c r="E31" s="17"/>
      <c r="F31" s="41">
        <f>+År2024!Y53</f>
        <v>3939</v>
      </c>
      <c r="G31" s="17"/>
      <c r="H31" s="8">
        <f>+År2024!I53</f>
        <v>81.027509314757509</v>
      </c>
      <c r="I31" s="18"/>
      <c r="J31" s="9">
        <f>+År2024!J53</f>
        <v>12.965644025307341</v>
      </c>
      <c r="K31" s="17"/>
      <c r="L31" s="9">
        <f>+År2024!K53</f>
        <v>14.978732545649786</v>
      </c>
      <c r="M31" s="17"/>
      <c r="N31" s="9">
        <f t="shared" si="15"/>
        <v>2.0130885203424445</v>
      </c>
      <c r="O31" s="17"/>
      <c r="P31" s="9">
        <f>+År2024!M53</f>
        <v>57.242463301109723</v>
      </c>
      <c r="Q31" s="17"/>
      <c r="R31" s="9">
        <f>+År2024!O53</f>
        <v>11.299164677804271</v>
      </c>
      <c r="S31" s="17"/>
      <c r="T31" s="10">
        <f>+År2024!W53</f>
        <v>60.382229062044395</v>
      </c>
      <c r="U31" s="17"/>
      <c r="V31" s="8">
        <f>+År2024!P53</f>
        <v>47.55568819386415</v>
      </c>
      <c r="W31" s="8">
        <f>+År2024!Q53</f>
        <v>46.014086188372943</v>
      </c>
      <c r="X31" s="22"/>
      <c r="Y31" s="11">
        <f>+År2024!R53</f>
        <v>133.5029832935561</v>
      </c>
      <c r="Z31" s="11">
        <f>+År2024!S53</f>
        <v>130.8532219570406</v>
      </c>
      <c r="AA31" s="17"/>
      <c r="AB31" s="8">
        <f>+År2024!T53</f>
        <v>87.147519923872892</v>
      </c>
      <c r="AC31" s="8">
        <f>+År2024!U53</f>
        <v>83.023694540264188</v>
      </c>
      <c r="AD31" s="16"/>
    </row>
    <row r="32" spans="1:30" x14ac:dyDescent="0.3">
      <c r="A32" s="17"/>
      <c r="B32" s="16"/>
      <c r="C32" s="16"/>
      <c r="D32" s="42"/>
      <c r="E32" s="16"/>
      <c r="F32" s="31"/>
      <c r="G32" s="16"/>
      <c r="H32" s="16"/>
      <c r="I32" s="18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7"/>
      <c r="V32" s="22"/>
      <c r="W32" s="22"/>
      <c r="X32" s="22"/>
      <c r="Y32" s="16"/>
      <c r="Z32" s="16"/>
      <c r="AA32" s="16"/>
      <c r="AB32" s="16"/>
      <c r="AC32" s="16"/>
      <c r="AD32" s="16"/>
    </row>
    <row r="33" spans="1:30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x14ac:dyDescent="0.3">
      <c r="D34" s="45">
        <f>SUM(D6:D33)</f>
        <v>724405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Y34" s="2"/>
      <c r="Z34" s="2"/>
      <c r="AA34" s="2"/>
      <c r="AB34" s="2"/>
      <c r="AC34" s="2"/>
    </row>
    <row r="35" spans="1:30" x14ac:dyDescent="0.3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Y35" s="2"/>
      <c r="Z35" s="2"/>
      <c r="AA35" s="2"/>
      <c r="AB35" s="2"/>
      <c r="AC35" s="2"/>
    </row>
    <row r="36" spans="1:30" x14ac:dyDescent="0.3"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Y36" s="2"/>
      <c r="Z36" s="2"/>
      <c r="AA36" s="2"/>
      <c r="AB36" s="2"/>
      <c r="AC36" s="2"/>
    </row>
    <row r="37" spans="1:30" x14ac:dyDescent="0.3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Y37" s="2"/>
      <c r="Z37" s="2"/>
      <c r="AA37" s="2"/>
      <c r="AB37" s="2"/>
      <c r="AC37" s="2"/>
    </row>
    <row r="38" spans="1:30" x14ac:dyDescent="0.3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Y38" s="2"/>
      <c r="Z38" s="2"/>
      <c r="AA38" s="2"/>
      <c r="AB38" s="2"/>
      <c r="AC38" s="2"/>
    </row>
    <row r="39" spans="1:30" x14ac:dyDescent="0.3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Y39" s="2"/>
      <c r="Z39" s="2"/>
      <c r="AA39" s="2"/>
      <c r="AB39" s="2"/>
      <c r="AC39" s="2"/>
    </row>
    <row r="40" spans="1:30" x14ac:dyDescent="0.3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Y40" s="2"/>
      <c r="Z40" s="2"/>
      <c r="AA40" s="2"/>
      <c r="AB40" s="2"/>
      <c r="AC40" s="2"/>
    </row>
    <row r="41" spans="1:30" x14ac:dyDescent="0.3"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Y41" s="2"/>
      <c r="Z41" s="2"/>
      <c r="AA41" s="2"/>
      <c r="AB41" s="2"/>
      <c r="AC41" s="2"/>
    </row>
    <row r="42" spans="1:30" x14ac:dyDescent="0.3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Y42" s="2"/>
      <c r="Z42" s="2"/>
      <c r="AA42" s="2"/>
      <c r="AB42" s="2"/>
      <c r="AC42" s="2"/>
    </row>
    <row r="43" spans="1:30" x14ac:dyDescent="0.3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Y43" s="2"/>
      <c r="Z43" s="2"/>
      <c r="AA43" s="2"/>
      <c r="AB43" s="2"/>
      <c r="AC43" s="2"/>
    </row>
    <row r="44" spans="1:30" x14ac:dyDescent="0.3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Y44" s="2"/>
      <c r="Z44" s="2"/>
      <c r="AA44" s="2"/>
      <c r="AB44" s="2"/>
      <c r="AC44" s="2"/>
    </row>
    <row r="45" spans="1:30" x14ac:dyDescent="0.3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Y45" s="2"/>
      <c r="Z45" s="2"/>
      <c r="AA45" s="2"/>
      <c r="AB45" s="2"/>
      <c r="AC45" s="2"/>
    </row>
    <row r="46" spans="1:30" x14ac:dyDescent="0.3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Y46" s="2"/>
      <c r="Z46" s="2"/>
      <c r="AA46" s="2"/>
      <c r="AB46" s="2"/>
      <c r="AC46" s="2"/>
    </row>
    <row r="47" spans="1:30" x14ac:dyDescent="0.3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Y47" s="2"/>
      <c r="Z47" s="2"/>
      <c r="AA47" s="2"/>
      <c r="AB47" s="2"/>
      <c r="AC47" s="2"/>
    </row>
    <row r="48" spans="1:30" x14ac:dyDescent="0.3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Y48" s="2"/>
      <c r="Z48" s="2"/>
      <c r="AA48" s="2"/>
      <c r="AB48" s="2"/>
      <c r="AC48" s="2"/>
    </row>
    <row r="49" spans="10:29" x14ac:dyDescent="0.3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Y49" s="2"/>
      <c r="Z49" s="2"/>
      <c r="AA49" s="2"/>
      <c r="AB49" s="2"/>
      <c r="AC49" s="2"/>
    </row>
    <row r="50" spans="10:29" x14ac:dyDescent="0.3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Y50" s="2"/>
      <c r="Z50" s="2"/>
      <c r="AA50" s="2"/>
      <c r="AB50" s="2"/>
      <c r="AC50" s="2"/>
    </row>
    <row r="51" spans="10:29" x14ac:dyDescent="0.3"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Y51" s="2"/>
      <c r="Z51" s="2"/>
      <c r="AA51" s="2"/>
      <c r="AB51" s="2"/>
      <c r="AC51" s="2"/>
    </row>
    <row r="52" spans="10:29" x14ac:dyDescent="0.3"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Y52" s="2"/>
      <c r="Z52" s="2"/>
      <c r="AA52" s="2"/>
      <c r="AB52" s="2"/>
      <c r="AC52" s="2"/>
    </row>
    <row r="53" spans="10:29" x14ac:dyDescent="0.3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Y53" s="2"/>
      <c r="Z53" s="2"/>
      <c r="AA53" s="2"/>
      <c r="AB53" s="2"/>
      <c r="AC53" s="2"/>
    </row>
    <row r="54" spans="10:29" x14ac:dyDescent="0.3"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Y54" s="2"/>
      <c r="Z54" s="2"/>
      <c r="AA54" s="2"/>
      <c r="AB54" s="2"/>
      <c r="AC54" s="2"/>
    </row>
    <row r="55" spans="10:29" x14ac:dyDescent="0.3"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Y55" s="2"/>
      <c r="Z55" s="2"/>
      <c r="AA55" s="2"/>
      <c r="AB55" s="2"/>
      <c r="AC55" s="2"/>
    </row>
    <row r="56" spans="10:29" x14ac:dyDescent="0.3"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Y56" s="2"/>
      <c r="Z56" s="2"/>
      <c r="AA56" s="2"/>
      <c r="AB56" s="2"/>
      <c r="AC56" s="2"/>
    </row>
    <row r="57" spans="10:29" x14ac:dyDescent="0.3"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Y57" s="2"/>
      <c r="Z57" s="2"/>
      <c r="AA57" s="2"/>
      <c r="AB57" s="2"/>
      <c r="AC57" s="2"/>
    </row>
    <row r="58" spans="10:29" x14ac:dyDescent="0.3"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Y58" s="2"/>
      <c r="Z58" s="2"/>
      <c r="AA58" s="2"/>
      <c r="AB58" s="2"/>
      <c r="AC58" s="2"/>
    </row>
    <row r="59" spans="10:29" x14ac:dyDescent="0.3"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Y59" s="2"/>
      <c r="Z59" s="2"/>
      <c r="AA59" s="2"/>
      <c r="AB59" s="2"/>
      <c r="AC59" s="2"/>
    </row>
    <row r="60" spans="10:29" x14ac:dyDescent="0.3"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Y60" s="2"/>
      <c r="Z60" s="2"/>
      <c r="AA60" s="2"/>
      <c r="AB60" s="2"/>
      <c r="AC60" s="2"/>
    </row>
  </sheetData>
  <conditionalFormatting sqref="J6:J31">
    <cfRule type="top10" dxfId="176" priority="4375" percent="1" bottom="1" rank="10"/>
    <cfRule type="top10" dxfId="175" priority="4376" percent="1" rank="10"/>
  </conditionalFormatting>
  <conditionalFormatting sqref="L6:L31">
    <cfRule type="top10" dxfId="174" priority="4377" percent="1" bottom="1" rank="10"/>
    <cfRule type="top10" dxfId="173" priority="4378" percent="1" rank="10"/>
  </conditionalFormatting>
  <conditionalFormatting sqref="N6:N31">
    <cfRule type="top10" dxfId="172" priority="4379" percent="1" bottom="1" rank="10"/>
    <cfRule type="top10" dxfId="171" priority="4380" percent="1" rank="10"/>
  </conditionalFormatting>
  <conditionalFormatting sqref="P6:P31">
    <cfRule type="top10" dxfId="170" priority="4381" percent="1" bottom="1" rank="10"/>
    <cfRule type="top10" dxfId="169" priority="4382" percent="1" rank="10"/>
  </conditionalFormatting>
  <conditionalFormatting sqref="T6:T31">
    <cfRule type="top10" dxfId="168" priority="1" percent="1" bottom="1" rank="10"/>
    <cfRule type="top10" dxfId="167" priority="4383" percent="1" bottom="1" rank="10"/>
  </conditionalFormatting>
  <conditionalFormatting sqref="H6:H31">
    <cfRule type="top10" dxfId="166" priority="4384" percent="1" rank="10"/>
  </conditionalFormatting>
  <conditionalFormatting sqref="H6:H31">
    <cfRule type="top10" dxfId="165" priority="4385" percent="1" bottom="1" rank="10"/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F36"/>
  <sheetViews>
    <sheetView zoomScale="130" zoomScaleNormal="130" workbookViewId="0">
      <selection activeCell="AB16" sqref="AB16"/>
    </sheetView>
  </sheetViews>
  <sheetFormatPr baseColWidth="10" defaultColWidth="11.44140625" defaultRowHeight="14.4" x14ac:dyDescent="0.3"/>
  <cols>
    <col min="1" max="1" width="1.33203125" customWidth="1"/>
    <col min="2" max="2" width="12.77734375" customWidth="1"/>
    <col min="3" max="3" width="1.109375" customWidth="1"/>
    <col min="4" max="4" width="7.5546875" customWidth="1"/>
    <col min="5" max="5" width="2" customWidth="1"/>
    <col min="6" max="6" width="7" style="56" customWidth="1"/>
    <col min="7" max="7" width="1.44140625" customWidth="1"/>
    <col min="8" max="8" width="8" style="2" customWidth="1"/>
    <col min="9" max="9" width="1.6640625" style="2" customWidth="1"/>
    <col min="10" max="10" width="8.109375" customWidth="1"/>
    <col min="11" max="11" width="1.88671875" customWidth="1"/>
    <col min="12" max="12" width="7.33203125" customWidth="1"/>
    <col min="13" max="13" width="1.5546875" customWidth="1"/>
    <col min="14" max="14" width="7.88671875" customWidth="1"/>
    <col min="15" max="15" width="1.5546875" customWidth="1"/>
    <col min="16" max="16" width="7.6640625" customWidth="1"/>
    <col min="17" max="17" width="1.44140625" customWidth="1"/>
    <col min="18" max="18" width="8.109375" customWidth="1"/>
    <col min="19" max="19" width="1.5546875" customWidth="1"/>
    <col min="20" max="20" width="8.5546875" customWidth="1"/>
    <col min="21" max="21" width="1.6640625" customWidth="1"/>
    <col min="22" max="22" width="6.6640625" customWidth="1"/>
    <col min="23" max="23" width="5.88671875" customWidth="1"/>
    <col min="24" max="24" width="2.33203125" customWidth="1"/>
    <col min="25" max="25" width="5.5546875" customWidth="1"/>
    <col min="26" max="26" width="1.44140625" customWidth="1"/>
    <col min="27" max="27" width="5.88671875" customWidth="1"/>
    <col min="28" max="28" width="2" customWidth="1"/>
    <col min="29" max="29" width="6.88671875" customWidth="1"/>
    <col min="30" max="30" width="1.109375" customWidth="1"/>
    <col min="31" max="31" width="6.109375" customWidth="1"/>
    <col min="32" max="32" width="7.6640625" customWidth="1"/>
  </cols>
  <sheetData>
    <row r="1" spans="1:32" x14ac:dyDescent="0.3">
      <c r="A1" s="17"/>
      <c r="B1" s="17"/>
      <c r="C1" s="17"/>
      <c r="D1" s="17"/>
      <c r="E1" s="17"/>
      <c r="F1" s="43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23.4" x14ac:dyDescent="0.45">
      <c r="A2" s="17"/>
      <c r="B2" s="24" t="s">
        <v>182</v>
      </c>
      <c r="C2" s="17"/>
      <c r="D2" s="17"/>
      <c r="E2" s="17"/>
      <c r="F2" s="43"/>
      <c r="G2" s="17"/>
      <c r="H2" s="17"/>
      <c r="I2" s="17"/>
      <c r="J2" s="17"/>
      <c r="K2" s="17"/>
      <c r="L2" s="17"/>
      <c r="M2" s="17"/>
      <c r="N2" s="17" t="s">
        <v>63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x14ac:dyDescent="0.3">
      <c r="A3" s="17"/>
      <c r="B3" s="17"/>
      <c r="C3" s="17"/>
      <c r="D3" s="17"/>
      <c r="E3" s="17"/>
      <c r="F3" s="43" t="s">
        <v>65</v>
      </c>
      <c r="G3" s="17"/>
      <c r="H3" s="18" t="s">
        <v>66</v>
      </c>
      <c r="I3" s="18"/>
      <c r="J3" s="17"/>
      <c r="K3" s="17"/>
      <c r="L3" s="17"/>
      <c r="M3" s="17"/>
      <c r="N3" s="17" t="s">
        <v>69</v>
      </c>
      <c r="O3" s="17"/>
      <c r="P3" s="17"/>
      <c r="Q3" s="17"/>
      <c r="R3" s="17"/>
      <c r="S3" s="17"/>
      <c r="T3" s="17" t="s">
        <v>64</v>
      </c>
      <c r="U3" s="17"/>
      <c r="V3" s="17" t="s">
        <v>97</v>
      </c>
      <c r="W3" s="17"/>
      <c r="X3" s="17"/>
      <c r="Y3" s="17" t="s">
        <v>183</v>
      </c>
      <c r="Z3" s="17"/>
      <c r="AA3" s="17"/>
      <c r="AB3" s="17"/>
      <c r="AC3" s="17" t="s">
        <v>184</v>
      </c>
      <c r="AD3" s="17"/>
      <c r="AE3" s="17"/>
      <c r="AF3" s="16"/>
    </row>
    <row r="4" spans="1:32" x14ac:dyDescent="0.3">
      <c r="A4" s="17"/>
      <c r="B4" s="17" t="s">
        <v>185</v>
      </c>
      <c r="C4" s="17"/>
      <c r="D4" s="17" t="s">
        <v>7</v>
      </c>
      <c r="E4" s="17"/>
      <c r="F4" s="43" t="s">
        <v>74</v>
      </c>
      <c r="G4" s="17"/>
      <c r="H4" s="18" t="s">
        <v>75</v>
      </c>
      <c r="I4" s="18"/>
      <c r="J4" s="17" t="s">
        <v>67</v>
      </c>
      <c r="K4" s="17"/>
      <c r="L4" s="17" t="s">
        <v>68</v>
      </c>
      <c r="M4" s="17"/>
      <c r="N4" s="17" t="s">
        <v>67</v>
      </c>
      <c r="O4" s="17"/>
      <c r="P4" s="17" t="s">
        <v>78</v>
      </c>
      <c r="Q4" s="17"/>
      <c r="R4" s="17" t="s">
        <v>79</v>
      </c>
      <c r="S4" s="17"/>
      <c r="T4" s="17" t="s">
        <v>70</v>
      </c>
      <c r="U4" s="17"/>
      <c r="V4" s="17" t="s">
        <v>99</v>
      </c>
      <c r="W4" s="17" t="s">
        <v>100</v>
      </c>
      <c r="X4" s="17"/>
      <c r="Y4" s="17" t="s">
        <v>99</v>
      </c>
      <c r="Z4" s="17"/>
      <c r="AA4" s="17" t="s">
        <v>100</v>
      </c>
      <c r="AB4" s="17"/>
      <c r="AC4" s="17" t="s">
        <v>186</v>
      </c>
      <c r="AD4" s="17"/>
      <c r="AE4" s="17" t="s">
        <v>187</v>
      </c>
      <c r="AF4" s="16"/>
    </row>
    <row r="5" spans="1:32" x14ac:dyDescent="0.3">
      <c r="A5" s="17"/>
      <c r="B5" s="15">
        <f>+'Per dato'!E172</f>
        <v>45460</v>
      </c>
      <c r="C5" s="17"/>
      <c r="D5" s="41">
        <f>+'Per dato'!F172</f>
        <v>5756</v>
      </c>
      <c r="E5" s="17"/>
      <c r="F5" s="58">
        <f>+'Per dato'!G172</f>
        <v>2158</v>
      </c>
      <c r="G5" s="17"/>
      <c r="H5" s="9">
        <f>+IF(D5=0,"",'Per dato'!H172)</f>
        <v>81.333879430160053</v>
      </c>
      <c r="I5" s="18"/>
      <c r="J5" s="9">
        <f>+IF(D5=0,"",'Per dato'!I172)</f>
        <v>12.47198887343535</v>
      </c>
      <c r="K5" s="17"/>
      <c r="L5" s="9">
        <f>+IF(D5=0,"",'Per dato'!J172)</f>
        <v>14.816351501668544</v>
      </c>
      <c r="M5" s="17"/>
      <c r="N5" s="9">
        <f>+IF(D5=0,"",'Per dato'!K172)</f>
        <v>2.3443626282331937</v>
      </c>
      <c r="O5" s="17"/>
      <c r="P5" s="9">
        <f>+IF(D5=0,"",+'Per dato'!L172)</f>
        <v>57.753559510567278</v>
      </c>
      <c r="Q5" s="17"/>
      <c r="R5" s="9">
        <f>+IF(D5=0,"",'Per dato'!M172)</f>
        <v>11.547107897664064</v>
      </c>
      <c r="S5" s="17"/>
      <c r="T5" s="10">
        <f>+IF(D5=0,"",'Per dato'!W172)</f>
        <v>60.587039610840847</v>
      </c>
      <c r="U5" s="17"/>
      <c r="V5" s="8">
        <f>+IF(D5=0,"",+'Per dato'!O172)</f>
        <v>46.800333704115687</v>
      </c>
      <c r="W5" s="8">
        <f>+IF(D5=0,"",+'Per dato'!P172)</f>
        <v>45.738525730180818</v>
      </c>
      <c r="X5" s="17"/>
      <c r="Y5" s="8">
        <f>+IF(D5=0,"",+'Per dato'!Q172)</f>
        <v>136.60483870967744</v>
      </c>
      <c r="Z5" s="17"/>
      <c r="AA5" s="8">
        <f>+IF(D5=0,"",+'Per dato'!R172)</f>
        <v>132.96718576195772</v>
      </c>
      <c r="AB5" s="17"/>
      <c r="AC5" s="8">
        <f>+IF(D5=0,"",'Per dato'!T172)</f>
        <v>88.17871039466371</v>
      </c>
      <c r="AD5" s="17"/>
      <c r="AE5" s="8">
        <f>+IF(D5=0,"",'Per dato'!U172)</f>
        <v>83.730239021678742</v>
      </c>
      <c r="AF5" s="16"/>
    </row>
    <row r="6" spans="1:32" x14ac:dyDescent="0.3">
      <c r="A6" s="17"/>
      <c r="B6" s="15">
        <f>+'Per dato'!E173</f>
        <v>45461</v>
      </c>
      <c r="C6" s="17"/>
      <c r="D6" s="41">
        <f>+'Per dato'!F173</f>
        <v>5744</v>
      </c>
      <c r="E6" s="17"/>
      <c r="F6" s="58">
        <f>+'Per dato'!G173</f>
        <v>1899</v>
      </c>
      <c r="G6" s="17"/>
      <c r="H6" s="9">
        <f>+IF(D6=0,"",'Per dato'!H173)</f>
        <v>81.872557451253513</v>
      </c>
      <c r="I6" s="18"/>
      <c r="J6" s="9">
        <f>+IF(D6=0,"",'Per dato'!I173)</f>
        <v>12.66789898463942</v>
      </c>
      <c r="K6" s="17"/>
      <c r="L6" s="9">
        <f>+IF(D6=0,"",'Per dato'!J173)</f>
        <v>14.858921594165162</v>
      </c>
      <c r="M6" s="17"/>
      <c r="N6" s="9">
        <f>+IF(D6=0,"",'Per dato'!K173)</f>
        <v>2.1910226095257421</v>
      </c>
      <c r="O6" s="17"/>
      <c r="P6" s="9">
        <f>+IF(D6=0,"",+'Per dato'!L173)</f>
        <v>58.250742380828413</v>
      </c>
      <c r="Q6" s="17"/>
      <c r="R6" s="9">
        <f>+IF(D6=0,"",'Per dato'!M173)</f>
        <v>11.30281103591877</v>
      </c>
      <c r="S6" s="17"/>
      <c r="T6" s="10">
        <f>+IF(D6=0,"",'Per dato'!W173)</f>
        <v>60.636490250696383</v>
      </c>
      <c r="U6" s="17"/>
      <c r="V6" s="8">
        <f>+IF(D6=0,"",+'Per dato'!O173)</f>
        <v>46.530070294194225</v>
      </c>
      <c r="W6" s="8">
        <f>+IF(D6=0,"",+'Per dato'!P173)</f>
        <v>45.601250977326032</v>
      </c>
      <c r="X6" s="17"/>
      <c r="Y6" s="8">
        <f>+IF(D6=0,"",+'Per dato'!Q173)</f>
        <v>127.91148138505596</v>
      </c>
      <c r="Z6" s="17"/>
      <c r="AA6" s="8">
        <f>+IF(D6=0,"",+'Per dato'!R173)</f>
        <v>125.69911504424782</v>
      </c>
      <c r="AB6" s="17"/>
      <c r="AC6" s="8">
        <f>+IF(D6=0,"",'Per dato'!T173)</f>
        <v>88.608951340098884</v>
      </c>
      <c r="AD6" s="17"/>
      <c r="AE6" s="8">
        <f>+IF(D6=0,"",'Per dato'!U173)</f>
        <v>84.023783502472043</v>
      </c>
      <c r="AF6" s="16"/>
    </row>
    <row r="7" spans="1:32" x14ac:dyDescent="0.3">
      <c r="A7" s="17"/>
      <c r="B7" s="15">
        <f>+'Per dato'!E174</f>
        <v>45462</v>
      </c>
      <c r="C7" s="17"/>
      <c r="D7" s="41">
        <f>+'Per dato'!F174</f>
        <v>6174</v>
      </c>
      <c r="E7" s="17"/>
      <c r="F7" s="58">
        <f>+'Per dato'!G174</f>
        <v>1780</v>
      </c>
      <c r="G7" s="17"/>
      <c r="H7" s="9">
        <f>+IF(D7=0,"",'Per dato'!H174)</f>
        <v>82.026240686750711</v>
      </c>
      <c r="I7" s="18"/>
      <c r="J7" s="9">
        <f>+IF(D7=0,"",'Per dato'!I174)</f>
        <v>12.949053591790181</v>
      </c>
      <c r="K7" s="17"/>
      <c r="L7" s="9">
        <f>+IF(D7=0,"",'Per dato'!J174)</f>
        <v>15.044297445255459</v>
      </c>
      <c r="M7" s="17"/>
      <c r="N7" s="9">
        <f>+IF(D7=0,"",'Per dato'!K174)</f>
        <v>2.0952438534652789</v>
      </c>
      <c r="O7" s="17"/>
      <c r="P7" s="9">
        <f>+IF(D7=0,"",+'Per dato'!L174)</f>
        <v>58.322947080292046</v>
      </c>
      <c r="Q7" s="17"/>
      <c r="R7" s="9">
        <f>+IF(D7=0,"",'Per dato'!M174)</f>
        <v>11.471272229822121</v>
      </c>
      <c r="S7" s="17"/>
      <c r="T7" s="10">
        <f>+IF(D7=0,"",'Per dato'!W174)</f>
        <v>60.386135406543552</v>
      </c>
      <c r="U7" s="17"/>
      <c r="V7" s="8">
        <f>+IF(D7=0,"",+'Per dato'!O174)</f>
        <v>46.839261285909721</v>
      </c>
      <c r="W7" s="8">
        <f>+IF(D7=0,"",+'Per dato'!P174)</f>
        <v>45.63862289101688</v>
      </c>
      <c r="X7" s="17"/>
      <c r="Y7" s="8">
        <f>+IF(D7=0,"",+'Per dato'!Q174)</f>
        <v>132.09165526675784</v>
      </c>
      <c r="Z7" s="17"/>
      <c r="AA7" s="8">
        <f>+IF(D7=0,"",+'Per dato'!R174)</f>
        <v>130.28978568171456</v>
      </c>
      <c r="AB7" s="17"/>
      <c r="AC7" s="8">
        <f>+IF(D7=0,"",'Per dato'!T174)</f>
        <v>88.130798998406689</v>
      </c>
      <c r="AD7" s="17"/>
      <c r="AE7" s="8">
        <f>+IF(D7=0,"",'Per dato'!U174)</f>
        <v>84.408240382426655</v>
      </c>
      <c r="AF7" s="16"/>
    </row>
    <row r="8" spans="1:32" x14ac:dyDescent="0.3">
      <c r="A8" s="17"/>
      <c r="B8" s="15">
        <f>+'Per dato'!E175</f>
        <v>45463</v>
      </c>
      <c r="C8" s="17"/>
      <c r="D8" s="41">
        <f>+'Per dato'!F175</f>
        <v>5805</v>
      </c>
      <c r="E8" s="17"/>
      <c r="F8" s="58">
        <f>+'Per dato'!G175</f>
        <v>1709</v>
      </c>
      <c r="G8" s="17"/>
      <c r="H8" s="9">
        <f>+IF(D8=0,"",'Per dato'!H175)</f>
        <v>80.061879414297735</v>
      </c>
      <c r="I8" s="18"/>
      <c r="J8" s="9">
        <f>+IF(D8=0,"",'Per dato'!I175)</f>
        <v>12.720781440781415</v>
      </c>
      <c r="K8" s="17"/>
      <c r="L8" s="9">
        <f>+IF(D8=0,"",'Per dato'!J175)</f>
        <v>15.050659501709797</v>
      </c>
      <c r="M8" s="17"/>
      <c r="N8" s="9">
        <f>+IF(D8=0,"",'Per dato'!K175)</f>
        <v>2.3298780609283813</v>
      </c>
      <c r="O8" s="17"/>
      <c r="P8" s="9">
        <f>+IF(D8=0,"",+'Per dato'!L175)</f>
        <v>57.318075232046951</v>
      </c>
      <c r="Q8" s="17"/>
      <c r="R8" s="9">
        <f>+IF(D8=0,"",'Per dato'!M175)</f>
        <v>11.494775390625019</v>
      </c>
      <c r="S8" s="17"/>
      <c r="T8" s="10">
        <f>+IF(D8=0,"",'Per dato'!W175)</f>
        <v>60.473901808785513</v>
      </c>
      <c r="U8" s="17"/>
      <c r="V8" s="8">
        <f>+IF(D8=0,"",+'Per dato'!O175)</f>
        <v>47.67333984375</v>
      </c>
      <c r="W8" s="8">
        <f>+IF(D8=0,"",+'Per dato'!P175)</f>
        <v>46.436141636141613</v>
      </c>
      <c r="X8" s="17"/>
      <c r="Y8" s="8">
        <f>+IF(D8=0,"",+'Per dato'!Q175)</f>
        <v>131.417236328125</v>
      </c>
      <c r="Z8" s="17"/>
      <c r="AA8" s="8">
        <f>+IF(D8=0,"",+'Per dato'!R175)</f>
        <v>128.056396484375</v>
      </c>
      <c r="AB8" s="17"/>
      <c r="AC8" s="8">
        <f>+IF(D8=0,"",'Per dato'!T175)</f>
        <v>87.947024390243996</v>
      </c>
      <c r="AD8" s="17"/>
      <c r="AE8" s="8">
        <f>+IF(D8=0,"",'Per dato'!U175)</f>
        <v>83.534536585365984</v>
      </c>
      <c r="AF8" s="16"/>
    </row>
    <row r="9" spans="1:32" x14ac:dyDescent="0.3">
      <c r="A9" s="17"/>
      <c r="B9" s="15">
        <f>+'Per dato'!E176</f>
        <v>45464</v>
      </c>
      <c r="C9" s="17"/>
      <c r="D9" s="41">
        <f>+'Per dato'!F176</f>
        <v>4215</v>
      </c>
      <c r="E9" s="17"/>
      <c r="F9" s="58">
        <f>+'Per dato'!G176</f>
        <v>1333</v>
      </c>
      <c r="G9" s="17"/>
      <c r="H9" s="9">
        <f>+IF(D9=0,"",'Per dato'!H176)</f>
        <v>81.391062870699997</v>
      </c>
      <c r="I9" s="18"/>
      <c r="J9" s="9">
        <f>+IF(D9=0,"",'Per dato'!I176)</f>
        <v>12.532476554359141</v>
      </c>
      <c r="K9" s="17"/>
      <c r="L9" s="9">
        <f>+IF(D9=0,"",'Per dato'!J176)</f>
        <v>14.61777777777778</v>
      </c>
      <c r="M9" s="17"/>
      <c r="N9" s="9">
        <f>+IF(D9=0,"",'Per dato'!K176)</f>
        <v>2.0853012234186394</v>
      </c>
      <c r="O9" s="17"/>
      <c r="P9" s="9">
        <f>+IF(D9=0,"",+'Per dato'!L176)</f>
        <v>56.364583333333357</v>
      </c>
      <c r="Q9" s="17"/>
      <c r="R9" s="9">
        <f>+IF(D9=0,"",'Per dato'!M176)</f>
        <v>11.53451388888891</v>
      </c>
      <c r="S9" s="17"/>
      <c r="T9" s="10">
        <f>+IF(D9=0,"",'Per dato'!W176)</f>
        <v>60.515065243179123</v>
      </c>
      <c r="U9" s="17"/>
      <c r="V9" s="8">
        <f>+IF(D9=0,"",+'Per dato'!O176)</f>
        <v>48.841319444444437</v>
      </c>
      <c r="W9" s="8">
        <f>+IF(D9=0,"",+'Per dato'!P176)</f>
        <v>47.486458333333317</v>
      </c>
      <c r="X9" s="17"/>
      <c r="Y9" s="8">
        <f>+IF(D9=0,"",+'Per dato'!Q176)</f>
        <v>131.43819444444443</v>
      </c>
      <c r="Z9" s="17"/>
      <c r="AA9" s="8">
        <f>+IF(D9=0,"",+'Per dato'!R176)</f>
        <v>126.7760416666667</v>
      </c>
      <c r="AB9" s="17"/>
      <c r="AC9" s="8">
        <f>+IF(D9=0,"",'Per dato'!T176)</f>
        <v>88.058133888310778</v>
      </c>
      <c r="AD9" s="17"/>
      <c r="AE9" s="8">
        <f>+IF(D9=0,"",'Per dato'!U176)</f>
        <v>82.329934096427394</v>
      </c>
      <c r="AF9" s="16"/>
    </row>
    <row r="10" spans="1:32" x14ac:dyDescent="0.3">
      <c r="A10" s="17"/>
      <c r="B10" s="16"/>
      <c r="C10" s="17"/>
      <c r="D10" s="42"/>
      <c r="E10" s="16"/>
      <c r="F10" s="42"/>
      <c r="G10" s="16"/>
      <c r="H10" s="16"/>
      <c r="I10" s="18"/>
      <c r="J10" s="16"/>
      <c r="K10" s="16"/>
      <c r="L10" s="16"/>
      <c r="M10" s="16"/>
      <c r="N10" s="16"/>
      <c r="O10" s="17"/>
      <c r="P10" s="16"/>
      <c r="Q10" s="17"/>
      <c r="R10" s="16"/>
      <c r="S10" s="17"/>
      <c r="T10" s="16"/>
      <c r="U10" s="17"/>
      <c r="V10" s="16"/>
      <c r="W10" s="16"/>
      <c r="X10" s="17"/>
      <c r="Y10" s="16"/>
      <c r="Z10" s="17"/>
      <c r="AA10" s="16"/>
      <c r="AB10" s="17"/>
      <c r="AC10" s="16"/>
      <c r="AD10" s="16"/>
      <c r="AE10" s="16"/>
      <c r="AF10" s="16"/>
    </row>
    <row r="11" spans="1:32" x14ac:dyDescent="0.3">
      <c r="A11" s="17"/>
      <c r="B11" s="17" t="s">
        <v>188</v>
      </c>
      <c r="C11" s="16"/>
      <c r="D11" s="43">
        <f>+Total!H19</f>
        <v>724405</v>
      </c>
      <c r="E11" s="16"/>
      <c r="F11" s="42"/>
      <c r="G11" s="16"/>
      <c r="H11" s="28">
        <f>+År2024!I2</f>
        <v>82.864019801785346</v>
      </c>
      <c r="I11" s="18"/>
      <c r="J11" s="28">
        <f>+År2024!J2</f>
        <v>12.559003646323427</v>
      </c>
      <c r="K11" s="16"/>
      <c r="L11" s="28">
        <f>+År2024!K2</f>
        <v>14.814382222558203</v>
      </c>
      <c r="M11" s="16"/>
      <c r="N11" s="28">
        <f>+År2024!V2</f>
        <v>2.2553785762347807</v>
      </c>
      <c r="O11" s="17"/>
      <c r="P11" s="28">
        <f>+År2024!M2</f>
        <v>58.222400929023891</v>
      </c>
      <c r="Q11" s="17"/>
      <c r="R11" s="28">
        <f>+År2024!O2</f>
        <v>11.463244369995342</v>
      </c>
      <c r="S11" s="17"/>
      <c r="T11" s="10">
        <f>+År2024!W2</f>
        <v>60.610123105513168</v>
      </c>
      <c r="U11" s="17"/>
      <c r="V11" s="29">
        <f>+År2024!P2</f>
        <v>47.032151700413088</v>
      </c>
      <c r="W11" s="29">
        <f>+År2024!Q2</f>
        <v>46.276323997353593</v>
      </c>
      <c r="X11" s="18"/>
      <c r="Y11" s="29">
        <f>+År2024!R2</f>
        <v>131.3595099185647</v>
      </c>
      <c r="Z11" s="17"/>
      <c r="AA11" s="29">
        <f>+År2024!S2</f>
        <v>131.20201186885069</v>
      </c>
      <c r="AB11" s="17"/>
      <c r="AC11" s="29">
        <f>+År2024!T2</f>
        <v>87.491386973466717</v>
      </c>
      <c r="AD11" s="22"/>
      <c r="AE11" s="29">
        <f>+År2024!U2</f>
        <v>83.713593747066625</v>
      </c>
      <c r="AF11" s="16"/>
    </row>
    <row r="12" spans="1:32" x14ac:dyDescent="0.3">
      <c r="A12" s="17"/>
      <c r="B12" s="17"/>
      <c r="C12" s="17"/>
      <c r="D12" s="17"/>
      <c r="E12" s="17"/>
      <c r="F12" s="43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6"/>
      <c r="AB12" s="17"/>
      <c r="AC12" s="17"/>
      <c r="AD12" s="17"/>
      <c r="AE12" s="17"/>
      <c r="AF12" s="17"/>
    </row>
    <row r="13" spans="1:32" x14ac:dyDescent="0.3">
      <c r="A13" s="17"/>
      <c r="B13" s="17"/>
      <c r="C13" s="17"/>
      <c r="D13" s="17"/>
      <c r="E13" s="17"/>
      <c r="F13" s="43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6"/>
      <c r="AB13" s="17"/>
      <c r="AC13" s="17"/>
      <c r="AD13" s="17"/>
      <c r="AE13" s="17"/>
      <c r="AF13" s="17"/>
    </row>
    <row r="14" spans="1:32" x14ac:dyDescent="0.3"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"/>
      <c r="Z14" s="2"/>
      <c r="AA14" s="2"/>
      <c r="AB14" s="2"/>
      <c r="AC14" s="2"/>
      <c r="AD14" s="2"/>
      <c r="AE14" s="2"/>
    </row>
    <row r="15" spans="1:32" x14ac:dyDescent="0.3"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"/>
      <c r="Z15" s="2"/>
      <c r="AA15" s="2"/>
      <c r="AB15" s="2"/>
      <c r="AC15" s="2"/>
      <c r="AD15" s="2"/>
      <c r="AE15" s="2"/>
    </row>
    <row r="16" spans="1:32" x14ac:dyDescent="0.3"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  <c r="Z16" s="2"/>
      <c r="AA16" s="2"/>
      <c r="AB16" s="2"/>
      <c r="AC16" s="2"/>
      <c r="AD16" s="2"/>
      <c r="AE16" s="2"/>
    </row>
    <row r="17" spans="10:31" x14ac:dyDescent="0.3"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"/>
      <c r="Z17" s="2"/>
      <c r="AA17" s="2"/>
      <c r="AB17" s="2"/>
      <c r="AC17" s="2"/>
      <c r="AD17" s="2"/>
      <c r="AE17" s="2"/>
    </row>
    <row r="18" spans="10:31" x14ac:dyDescent="0.3"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"/>
      <c r="Z18" s="2"/>
      <c r="AA18" s="2"/>
      <c r="AB18" s="2"/>
      <c r="AC18" s="2"/>
      <c r="AD18" s="2"/>
      <c r="AE18" s="2"/>
    </row>
    <row r="19" spans="10:31" x14ac:dyDescent="0.3"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  <c r="Z19" s="2"/>
      <c r="AA19" s="2"/>
      <c r="AB19" s="2"/>
      <c r="AC19" s="2"/>
      <c r="AD19" s="2"/>
      <c r="AE19" s="2"/>
    </row>
    <row r="20" spans="10:31" x14ac:dyDescent="0.3"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/>
      <c r="Z20" s="2"/>
      <c r="AA20" s="2"/>
      <c r="AB20" s="2"/>
      <c r="AC20" s="2"/>
      <c r="AD20" s="2"/>
      <c r="AE20" s="2"/>
    </row>
    <row r="21" spans="10:31" x14ac:dyDescent="0.3"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/>
      <c r="Z21" s="2"/>
      <c r="AA21" s="2"/>
      <c r="AB21" s="2"/>
      <c r="AC21" s="2"/>
      <c r="AD21" s="2"/>
      <c r="AE21" s="2"/>
    </row>
    <row r="22" spans="10:31" x14ac:dyDescent="0.3"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/>
      <c r="Z22" s="2"/>
      <c r="AA22" s="2"/>
      <c r="AB22" s="2"/>
      <c r="AC22" s="2"/>
      <c r="AD22" s="2"/>
      <c r="AE22" s="2"/>
    </row>
    <row r="23" spans="10:31" x14ac:dyDescent="0.3"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  <c r="Z23" s="2"/>
      <c r="AA23" s="2"/>
      <c r="AB23" s="2"/>
      <c r="AC23" s="2"/>
      <c r="AD23" s="2"/>
      <c r="AE23" s="2"/>
    </row>
    <row r="24" spans="10:31" x14ac:dyDescent="0.3"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"/>
      <c r="Z24" s="2"/>
      <c r="AA24" s="2"/>
      <c r="AB24" s="2"/>
      <c r="AC24" s="2"/>
      <c r="AD24" s="2"/>
      <c r="AE24" s="2"/>
    </row>
    <row r="25" spans="10:31" x14ac:dyDescent="0.3"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"/>
      <c r="Z25" s="2"/>
      <c r="AA25" s="2"/>
      <c r="AB25" s="2"/>
      <c r="AC25" s="2"/>
      <c r="AD25" s="2"/>
      <c r="AE25" s="2"/>
    </row>
    <row r="26" spans="10:31" x14ac:dyDescent="0.3"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  <c r="Z26" s="2"/>
      <c r="AA26" s="2"/>
      <c r="AB26" s="2"/>
      <c r="AC26" s="2"/>
      <c r="AD26" s="2"/>
      <c r="AE26" s="2"/>
    </row>
    <row r="27" spans="10:31" x14ac:dyDescent="0.3"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/>
      <c r="Z27" s="2"/>
      <c r="AA27" s="2"/>
      <c r="AB27" s="2"/>
      <c r="AC27" s="2"/>
      <c r="AD27" s="2"/>
      <c r="AE27" s="2"/>
    </row>
    <row r="28" spans="10:31" x14ac:dyDescent="0.3"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  <c r="Z28" s="2"/>
      <c r="AA28" s="2"/>
      <c r="AB28" s="2"/>
      <c r="AC28" s="2"/>
      <c r="AD28" s="2"/>
      <c r="AE28" s="2"/>
    </row>
    <row r="29" spans="10:31" x14ac:dyDescent="0.3"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"/>
      <c r="Z29" s="2"/>
      <c r="AA29" s="2"/>
      <c r="AB29" s="2"/>
      <c r="AC29" s="2"/>
      <c r="AD29" s="2"/>
      <c r="AE29" s="2"/>
    </row>
    <row r="30" spans="10:31" x14ac:dyDescent="0.3"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"/>
      <c r="Z30" s="2"/>
      <c r="AA30" s="2"/>
      <c r="AB30" s="2"/>
      <c r="AC30" s="2"/>
      <c r="AD30" s="2"/>
      <c r="AE30" s="2"/>
    </row>
    <row r="31" spans="10:31" x14ac:dyDescent="0.3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  <c r="Z31" s="2"/>
      <c r="AA31" s="2"/>
      <c r="AB31" s="2"/>
      <c r="AC31" s="2"/>
      <c r="AD31" s="2"/>
      <c r="AE31" s="2"/>
    </row>
    <row r="32" spans="10:31" x14ac:dyDescent="0.3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"/>
      <c r="Z32" s="2"/>
      <c r="AA32" s="2"/>
      <c r="AB32" s="2"/>
      <c r="AC32" s="2"/>
      <c r="AD32" s="2"/>
      <c r="AE32" s="2"/>
    </row>
    <row r="33" spans="10:31" x14ac:dyDescent="0.3"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"/>
      <c r="Z33" s="2"/>
      <c r="AA33" s="2"/>
      <c r="AB33" s="2"/>
      <c r="AC33" s="2"/>
      <c r="AD33" s="2"/>
      <c r="AE33" s="2"/>
    </row>
    <row r="34" spans="10:31" x14ac:dyDescent="0.3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"/>
      <c r="Z34" s="2"/>
      <c r="AA34" s="2"/>
      <c r="AB34" s="2"/>
      <c r="AC34" s="2"/>
      <c r="AD34" s="2"/>
      <c r="AE34" s="2"/>
    </row>
    <row r="35" spans="10:31" x14ac:dyDescent="0.3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"/>
      <c r="Z35" s="2"/>
      <c r="AA35" s="2"/>
      <c r="AB35" s="2"/>
      <c r="AC35" s="2"/>
      <c r="AD35" s="2"/>
      <c r="AE35" s="2"/>
    </row>
    <row r="36" spans="10:31" x14ac:dyDescent="0.3"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"/>
      <c r="Z36" s="2"/>
      <c r="AA36" s="2"/>
      <c r="AB36" s="2"/>
      <c r="AC36" s="2"/>
      <c r="AD36" s="2"/>
      <c r="AE36" s="2"/>
    </row>
  </sheetData>
  <conditionalFormatting sqref="T5:T9">
    <cfRule type="top10" dxfId="164" priority="366" percent="1" rank="10"/>
    <cfRule type="cellIs" dxfId="163" priority="367" operator="lessThan">
      <formula>60</formula>
    </cfRule>
  </conditionalFormatting>
  <conditionalFormatting sqref="H5:H9">
    <cfRule type="top10" dxfId="162" priority="368" percent="1" rank="10"/>
  </conditionalFormatting>
  <pageMargins left="0.7" right="0.7" top="0.75" bottom="0.75" header="0.3" footer="0.3"/>
  <pageSetup paperSize="9" scale="93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6E3C-B8CD-4BBF-BC68-DFF3F25F6B4C}">
  <dimension ref="A1:AI317"/>
  <sheetViews>
    <sheetView zoomScale="82" zoomScaleNormal="102" workbookViewId="0">
      <pane xSplit="6" ySplit="2" topLeftCell="G163" activePane="bottomRight" state="frozen"/>
      <selection pane="topRight" activeCell="F1" sqref="F1"/>
      <selection pane="bottomLeft" activeCell="A2" sqref="A2"/>
      <selection pane="bottomRight" activeCell="F163" sqref="F163"/>
    </sheetView>
  </sheetViews>
  <sheetFormatPr baseColWidth="10" defaultColWidth="11" defaultRowHeight="18" x14ac:dyDescent="0.35"/>
  <cols>
    <col min="1" max="2" width="6.6640625" style="49" customWidth="1"/>
    <col min="3" max="3" width="5.33203125" style="49" customWidth="1"/>
    <col min="4" max="4" width="8.6640625" style="49" customWidth="1"/>
    <col min="5" max="5" width="16.88671875" style="49" customWidth="1"/>
    <col min="6" max="6" width="8.6640625" style="63" customWidth="1"/>
    <col min="7" max="7" width="12" style="63" customWidth="1"/>
    <col min="8" max="8" width="11" style="49"/>
    <col min="9" max="9" width="9.44140625" style="49" customWidth="1"/>
    <col min="10" max="10" width="9.6640625" style="49" customWidth="1"/>
    <col min="11" max="11" width="8.6640625" style="49" customWidth="1"/>
    <col min="12" max="12" width="11" style="49"/>
    <col min="13" max="13" width="8.88671875" style="49" customWidth="1"/>
    <col min="14" max="14" width="2.6640625" style="49" customWidth="1"/>
    <col min="15" max="15" width="7.88671875" style="53" customWidth="1"/>
    <col min="16" max="16" width="7.44140625" style="53" customWidth="1"/>
    <col min="17" max="18" width="9.109375" style="49" customWidth="1"/>
    <col min="19" max="19" width="4.109375" style="49" customWidth="1"/>
    <col min="20" max="20" width="6.5546875" style="49" customWidth="1"/>
    <col min="21" max="22" width="7.109375" style="49" customWidth="1"/>
    <col min="23" max="23" width="9.6640625" style="49" customWidth="1"/>
    <col min="24" max="25" width="11" style="49"/>
    <col min="26" max="26" width="15.5546875" style="49" customWidth="1"/>
    <col min="27" max="27" width="11" style="49"/>
    <col min="28" max="28" width="14.109375" style="49" customWidth="1"/>
    <col min="29" max="16384" width="11" style="49"/>
  </cols>
  <sheetData>
    <row r="1" spans="1:35" x14ac:dyDescent="0.35">
      <c r="F1" s="62" t="s">
        <v>65</v>
      </c>
      <c r="G1" s="62" t="s">
        <v>65</v>
      </c>
      <c r="H1" s="46" t="s">
        <v>66</v>
      </c>
      <c r="K1" s="46" t="s">
        <v>96</v>
      </c>
      <c r="N1" s="48"/>
      <c r="O1" s="47" t="s">
        <v>97</v>
      </c>
      <c r="Q1" s="46" t="s">
        <v>189</v>
      </c>
      <c r="S1" s="48"/>
      <c r="T1" s="46" t="s">
        <v>190</v>
      </c>
      <c r="V1" s="48"/>
      <c r="W1" s="48"/>
      <c r="X1" s="48"/>
    </row>
    <row r="2" spans="1:35" x14ac:dyDescent="0.35">
      <c r="A2" s="46" t="s">
        <v>1</v>
      </c>
      <c r="B2" s="46" t="s">
        <v>191</v>
      </c>
      <c r="C2" s="46" t="s">
        <v>192</v>
      </c>
      <c r="D2" s="46"/>
      <c r="E2" s="46" t="s">
        <v>4</v>
      </c>
      <c r="F2" s="62" t="s">
        <v>193</v>
      </c>
      <c r="G2" s="62" t="s">
        <v>74</v>
      </c>
      <c r="H2" s="46" t="s">
        <v>75</v>
      </c>
      <c r="I2" s="46" t="s">
        <v>194</v>
      </c>
      <c r="J2" s="46" t="s">
        <v>195</v>
      </c>
      <c r="K2" s="46" t="s">
        <v>196</v>
      </c>
      <c r="L2" s="46" t="s">
        <v>197</v>
      </c>
      <c r="M2" s="46" t="s">
        <v>79</v>
      </c>
      <c r="N2" s="48"/>
      <c r="O2" s="47" t="s">
        <v>99</v>
      </c>
      <c r="P2" s="47" t="s">
        <v>198</v>
      </c>
      <c r="Q2" s="46" t="s">
        <v>99</v>
      </c>
      <c r="R2" s="46" t="s">
        <v>100</v>
      </c>
      <c r="S2" s="48"/>
      <c r="T2" s="46" t="s">
        <v>199</v>
      </c>
      <c r="U2" s="46" t="s">
        <v>200</v>
      </c>
      <c r="V2" s="48"/>
      <c r="W2" s="46" t="s">
        <v>70</v>
      </c>
      <c r="X2" s="48"/>
    </row>
    <row r="3" spans="1:35" x14ac:dyDescent="0.35">
      <c r="A3" s="49">
        <f>+År2024!B80</f>
        <v>2024</v>
      </c>
      <c r="B3" s="49">
        <f>+År2024!D80</f>
        <v>1</v>
      </c>
      <c r="C3" s="50">
        <f>WEEKDAY(E3)-1</f>
        <v>1</v>
      </c>
      <c r="D3" s="50" t="str">
        <f t="shared" ref="D3:D66" si="0">VLOOKUP(C3,$AH$3:$AI$9,2)</f>
        <v>Mandag</v>
      </c>
      <c r="E3" s="51">
        <f>+År2024!E80</f>
        <v>45292</v>
      </c>
      <c r="F3" s="63">
        <f>+År2024!H80</f>
        <v>0</v>
      </c>
      <c r="G3" s="62">
        <f>+År2024!Y80</f>
        <v>0</v>
      </c>
      <c r="H3" s="52" t="str">
        <f>+IF(F3=0,"",År2024!I80)</f>
        <v/>
      </c>
      <c r="I3" s="52" t="str">
        <f>+IF(F3=0,"",År2024!J80)</f>
        <v/>
      </c>
      <c r="J3" s="52" t="str">
        <f>+IF(F3=0,"",År2024!K80)</f>
        <v/>
      </c>
      <c r="K3" s="52" t="str">
        <f>+IF(F3=0,"",J3-I3)</f>
        <v/>
      </c>
      <c r="L3" s="52" t="str">
        <f>+IF(F3=0,"",År2024!M80)</f>
        <v/>
      </c>
      <c r="M3" s="52" t="str">
        <f>+IF(F3=0,"",År2024!O80)</f>
        <v/>
      </c>
      <c r="N3" s="48"/>
      <c r="O3" s="53" t="str">
        <f>+IF(F3=0,"",År2024!P80)</f>
        <v/>
      </c>
      <c r="P3" s="53" t="str">
        <f>+IF(F3=0,"",År2024!Q80)</f>
        <v/>
      </c>
      <c r="Q3" s="50" t="str">
        <f>+IF(F3=0,"",År2024!R80)</f>
        <v/>
      </c>
      <c r="R3" s="50" t="str">
        <f>+IF(F3=0,"",År2024!S80)</f>
        <v/>
      </c>
      <c r="S3" s="48"/>
      <c r="T3" s="53" t="str">
        <f>+IF(F3=0,"",År2024!T80)</f>
        <v/>
      </c>
      <c r="U3" s="53" t="str">
        <f>+IF(G3=0,"",År2024!U80)</f>
        <v/>
      </c>
      <c r="V3" s="48"/>
      <c r="W3" s="54" t="str">
        <f>+IF(F3=0,"",År2024!W80)</f>
        <v/>
      </c>
      <c r="X3" s="48"/>
      <c r="Z3" s="55"/>
      <c r="AA3" s="50"/>
      <c r="AH3" s="49">
        <v>0</v>
      </c>
      <c r="AI3" s="49" t="s">
        <v>215</v>
      </c>
    </row>
    <row r="4" spans="1:35" x14ac:dyDescent="0.35">
      <c r="A4" s="49">
        <f>+År2024!B81</f>
        <v>2024</v>
      </c>
      <c r="B4" s="49">
        <f>+År2024!D81</f>
        <v>1</v>
      </c>
      <c r="C4" s="50">
        <f t="shared" ref="C4:C33" si="1">WEEKDAY(E4)-1</f>
        <v>2</v>
      </c>
      <c r="D4" s="50" t="str">
        <f t="shared" si="0"/>
        <v>Tirsdag</v>
      </c>
      <c r="E4" s="51">
        <f>+År2024!E81</f>
        <v>45293</v>
      </c>
      <c r="F4" s="63">
        <f>+År2024!H81</f>
        <v>6720</v>
      </c>
      <c r="G4" s="62">
        <f>+År2024!Y81</f>
        <v>2203</v>
      </c>
      <c r="H4" s="52">
        <f>+IF(F4=0,"",År2024!I81)</f>
        <v>86.282681547619077</v>
      </c>
      <c r="I4" s="52">
        <f>+IF(F4=0,"",År2024!J81)</f>
        <v>13.142349544747963</v>
      </c>
      <c r="J4" s="52">
        <f>+IF(F4=0,"",År2024!K81)</f>
        <v>15.477104152786987</v>
      </c>
      <c r="K4" s="52">
        <f t="shared" ref="K4:K49" si="2">+IF(F4=0,"",J4-I4)</f>
        <v>2.3347546080390238</v>
      </c>
      <c r="L4" s="52">
        <f>+IF(F4=0,"",År2024!M81)</f>
        <v>60.301976460137581</v>
      </c>
      <c r="M4" s="52">
        <f>+IF(F4=0,"",År2024!O81)</f>
        <v>11.671863202309527</v>
      </c>
      <c r="N4" s="48"/>
      <c r="O4" s="53">
        <f>+IF(F4=0,"",År2024!P81)</f>
        <v>46.914501443482123</v>
      </c>
      <c r="P4" s="53">
        <f>+IF(F4=0,"",År2024!Q81)</f>
        <v>46.416796267496096</v>
      </c>
      <c r="Q4" s="50">
        <f>+IF(F4=0,"",År2024!R81)</f>
        <v>131.20053297801468</v>
      </c>
      <c r="R4" s="50">
        <f>+IF(F4=0,"",År2024!S81)</f>
        <v>131.02131912058627</v>
      </c>
      <c r="S4" s="48"/>
      <c r="T4" s="53">
        <f>+IF(F4=0,"",År2024!T81)</f>
        <v>89.251085511741266</v>
      </c>
      <c r="U4" s="53">
        <f>+IF(G4=0,"",År2024!U81)</f>
        <v>86.412317235268063</v>
      </c>
      <c r="V4" s="48"/>
      <c r="W4" s="54">
        <f>+IF(F4=0,"",År2024!W81)</f>
        <v>60.548809523809517</v>
      </c>
      <c r="X4" s="48"/>
      <c r="Z4" s="55"/>
      <c r="AA4" s="50"/>
      <c r="AH4" s="49">
        <v>1</v>
      </c>
      <c r="AI4" s="49" t="s">
        <v>117</v>
      </c>
    </row>
    <row r="5" spans="1:35" x14ac:dyDescent="0.35">
      <c r="A5" s="49">
        <f>+År2024!B82</f>
        <v>2024</v>
      </c>
      <c r="B5" s="49">
        <f>+År2024!D82</f>
        <v>1</v>
      </c>
      <c r="C5" s="50">
        <f t="shared" si="1"/>
        <v>3</v>
      </c>
      <c r="D5" s="50" t="str">
        <f t="shared" si="0"/>
        <v>Onsdag</v>
      </c>
      <c r="E5" s="51">
        <f>+År2024!E82</f>
        <v>45294</v>
      </c>
      <c r="F5" s="63">
        <f>+År2024!H82</f>
        <v>7771</v>
      </c>
      <c r="G5" s="62">
        <f>+År2024!Y82</f>
        <v>2485</v>
      </c>
      <c r="H5" s="52">
        <f>+IF(F5=0,"",År2024!I82)</f>
        <v>84.515142195340971</v>
      </c>
      <c r="I5" s="52">
        <f>+IF(F5=0,"",År2024!J82)</f>
        <v>12.606848012174227</v>
      </c>
      <c r="J5" s="52">
        <f>+IF(F5=0,"",År2024!K82)</f>
        <v>14.713258512459589</v>
      </c>
      <c r="K5" s="52">
        <f t="shared" si="2"/>
        <v>2.1064105002853619</v>
      </c>
      <c r="L5" s="52">
        <f>+IF(F5=0,"",År2024!M82)</f>
        <v>58.793570477458609</v>
      </c>
      <c r="M5" s="52">
        <f>+IF(F5=0,"",År2024!O82)</f>
        <v>11.568225009502081</v>
      </c>
      <c r="N5" s="48"/>
      <c r="O5" s="53">
        <f>+IF(F5=0,"",År2024!P82)</f>
        <v>46.890345876092738</v>
      </c>
      <c r="P5" s="53">
        <f>+IF(F5=0,"",År2024!Q82)</f>
        <v>46.273816314888762</v>
      </c>
      <c r="Q5" s="50">
        <f>+IF(F5=0,"",År2024!R82)</f>
        <v>126.81280881793997</v>
      </c>
      <c r="R5" s="50">
        <f>+IF(F5=0,"",År2024!S82)</f>
        <v>128.19726339794752</v>
      </c>
      <c r="S5" s="48"/>
      <c r="T5" s="53">
        <f>+IF(F5=0,"",År2024!T82)</f>
        <v>87.390240211840492</v>
      </c>
      <c r="U5" s="53">
        <f>+IF(G5=0,"",År2024!U82)</f>
        <v>84.260714961225858</v>
      </c>
      <c r="V5" s="48"/>
      <c r="W5" s="54">
        <f>+IF(F5=0,"",År2024!W82)</f>
        <v>60.615622185046973</v>
      </c>
      <c r="X5" s="48"/>
      <c r="Z5" s="55"/>
      <c r="AA5" s="50"/>
      <c r="AH5" s="49">
        <v>2</v>
      </c>
      <c r="AI5" s="49" t="s">
        <v>118</v>
      </c>
    </row>
    <row r="6" spans="1:35" x14ac:dyDescent="0.35">
      <c r="A6" s="49">
        <f>+År2024!B83</f>
        <v>2024</v>
      </c>
      <c r="B6" s="49">
        <f>+År2024!D83</f>
        <v>1</v>
      </c>
      <c r="C6" s="50">
        <f t="shared" si="1"/>
        <v>4</v>
      </c>
      <c r="D6" s="50" t="str">
        <f t="shared" si="0"/>
        <v>Torsdag</v>
      </c>
      <c r="E6" s="51">
        <f>+År2024!E83</f>
        <v>45295</v>
      </c>
      <c r="F6" s="63">
        <f>+År2024!H83</f>
        <v>6838</v>
      </c>
      <c r="G6" s="62">
        <f>+År2024!Y83</f>
        <v>1946</v>
      </c>
      <c r="H6" s="52">
        <f>+IF(F6=0,"",År2024!I83)</f>
        <v>84.924543726235484</v>
      </c>
      <c r="I6" s="52">
        <f>+IF(F6=0,"",År2024!J83)</f>
        <v>12.8747027470275</v>
      </c>
      <c r="J6" s="52">
        <f>+IF(F6=0,"",År2024!K83)</f>
        <v>15.207504613491846</v>
      </c>
      <c r="K6" s="52">
        <f t="shared" si="2"/>
        <v>2.3328018664643455</v>
      </c>
      <c r="L6" s="52">
        <f>+IF(F6=0,"",År2024!M83)</f>
        <v>59.149969243387353</v>
      </c>
      <c r="M6" s="52">
        <f>+IF(F6=0,"",År2024!O83)</f>
        <v>11.81340438614467</v>
      </c>
      <c r="N6" s="48"/>
      <c r="O6" s="53">
        <f>+IF(F6=0,"",År2024!P83)</f>
        <v>47.164377946300483</v>
      </c>
      <c r="P6" s="53">
        <f>+IF(F6=0,"",År2024!Q83)</f>
        <v>46.600984211605486</v>
      </c>
      <c r="Q6" s="50">
        <f>+IF(F6=0,"",År2024!R83)</f>
        <v>130.91432670629229</v>
      </c>
      <c r="R6" s="50">
        <f>+IF(F6=0,"",År2024!S83)</f>
        <v>132.19102275056363</v>
      </c>
      <c r="S6" s="48"/>
      <c r="T6" s="53">
        <f>+IF(F6=0,"",År2024!T83)</f>
        <v>88.437579227152014</v>
      </c>
      <c r="U6" s="53">
        <f>+IF(G6=0,"",År2024!U83)</f>
        <v>85.411654058474994</v>
      </c>
      <c r="V6" s="48"/>
      <c r="W6" s="54">
        <f>+IF(F6=0,"",År2024!W83)</f>
        <v>60.514477917519763</v>
      </c>
      <c r="X6" s="48"/>
      <c r="Z6" s="55"/>
      <c r="AA6" s="50"/>
      <c r="AH6" s="49">
        <v>3</v>
      </c>
      <c r="AI6" s="49" t="s">
        <v>119</v>
      </c>
    </row>
    <row r="7" spans="1:35" x14ac:dyDescent="0.35">
      <c r="A7" s="49">
        <f>+År2024!B84</f>
        <v>2024</v>
      </c>
      <c r="B7" s="49">
        <f>+År2024!D84</f>
        <v>1</v>
      </c>
      <c r="C7" s="50">
        <f t="shared" si="1"/>
        <v>5</v>
      </c>
      <c r="D7" s="50" t="str">
        <f t="shared" si="0"/>
        <v>Fredag</v>
      </c>
      <c r="E7" s="51">
        <f>+År2024!E84</f>
        <v>45296</v>
      </c>
      <c r="F7" s="63">
        <f>+År2024!H84</f>
        <v>5111</v>
      </c>
      <c r="G7" s="62">
        <f>+År2024!Y84</f>
        <v>1826</v>
      </c>
      <c r="H7" s="52">
        <f>+IF(F7=0,"",År2024!I84)</f>
        <v>85.768493445509648</v>
      </c>
      <c r="I7" s="52">
        <f>+IF(F7=0,"",År2024!J84)</f>
        <v>12.454993909866038</v>
      </c>
      <c r="J7" s="52">
        <f>+IF(F7=0,"",År2024!K84)</f>
        <v>14.733109960402105</v>
      </c>
      <c r="K7" s="52">
        <f t="shared" si="2"/>
        <v>2.2781160505360667</v>
      </c>
      <c r="L7" s="52">
        <f>+IF(F7=0,"",År2024!M84)</f>
        <v>59.516174230886222</v>
      </c>
      <c r="M7" s="52">
        <f>+IF(F7=0,"",År2024!O84)</f>
        <v>11.627092846270935</v>
      </c>
      <c r="N7" s="48"/>
      <c r="O7" s="53">
        <f>+IF(F7=0,"",År2024!P84)</f>
        <v>47</v>
      </c>
      <c r="P7" s="53">
        <f>+IF(F7=0,"",År2024!Q84)</f>
        <v>46.331506849315083</v>
      </c>
      <c r="Q7" s="50">
        <f>+IF(F7=0,"",År2024!R84)</f>
        <v>131.07823439878237</v>
      </c>
      <c r="R7" s="50">
        <f>+IF(F7=0,"",År2024!S84)</f>
        <v>131.77990867579911</v>
      </c>
      <c r="S7" s="48"/>
      <c r="T7" s="53">
        <f>+IF(F7=0,"",År2024!T84)</f>
        <v>88.067883211678847</v>
      </c>
      <c r="U7" s="53">
        <f>+IF(G7=0,"",År2024!U84)</f>
        <v>85.346046228710634</v>
      </c>
      <c r="V7" s="48"/>
      <c r="W7" s="54">
        <f>+IF(F7=0,"",År2024!W84)</f>
        <v>60.616122089610641</v>
      </c>
      <c r="X7" s="48"/>
      <c r="Z7" s="55"/>
      <c r="AA7" s="50"/>
      <c r="AH7" s="49">
        <v>4</v>
      </c>
      <c r="AI7" s="49" t="s">
        <v>120</v>
      </c>
    </row>
    <row r="8" spans="1:35" x14ac:dyDescent="0.35">
      <c r="A8" s="49">
        <f>+År2024!B85</f>
        <v>2024</v>
      </c>
      <c r="B8" s="49">
        <f>+År2024!D85</f>
        <v>1</v>
      </c>
      <c r="C8" s="50">
        <f t="shared" si="1"/>
        <v>6</v>
      </c>
      <c r="D8" s="50" t="str">
        <f t="shared" si="0"/>
        <v>Lørdag</v>
      </c>
      <c r="E8" s="51">
        <f>+År2024!E85</f>
        <v>45297</v>
      </c>
      <c r="F8" s="63">
        <f>+År2024!H85</f>
        <v>0</v>
      </c>
      <c r="G8" s="62">
        <f>+År2024!Y85</f>
        <v>0</v>
      </c>
      <c r="H8" s="52" t="str">
        <f>+IF(F8=0,"",År2024!I85)</f>
        <v/>
      </c>
      <c r="I8" s="52" t="str">
        <f>+IF(F8=0,"",År2024!J85)</f>
        <v/>
      </c>
      <c r="J8" s="52" t="str">
        <f>+IF(F8=0,"",År2024!K85)</f>
        <v/>
      </c>
      <c r="K8" s="52" t="str">
        <f t="shared" si="2"/>
        <v/>
      </c>
      <c r="L8" s="52" t="str">
        <f>+IF(F8=0,"",År2024!M85)</f>
        <v/>
      </c>
      <c r="M8" s="52" t="str">
        <f>+IF(F8=0,"",År2024!O85)</f>
        <v/>
      </c>
      <c r="N8" s="48"/>
      <c r="O8" s="53" t="str">
        <f>+IF(F8=0,"",År2024!P85)</f>
        <v/>
      </c>
      <c r="P8" s="53" t="str">
        <f>+IF(F8=0,"",År2024!Q85)</f>
        <v/>
      </c>
      <c r="Q8" s="50" t="str">
        <f>+IF(F8=0,"",År2024!R85)</f>
        <v/>
      </c>
      <c r="R8" s="50" t="str">
        <f>+IF(F8=0,"",År2024!S85)</f>
        <v/>
      </c>
      <c r="S8" s="48"/>
      <c r="T8" s="53" t="str">
        <f>+IF(F8=0,"",År2024!T85)</f>
        <v/>
      </c>
      <c r="U8" s="53" t="str">
        <f>+IF(G8=0,"",År2024!U85)</f>
        <v/>
      </c>
      <c r="V8" s="48"/>
      <c r="W8" s="54" t="str">
        <f>+IF(F8=0,"",År2024!W85)</f>
        <v/>
      </c>
      <c r="X8" s="48"/>
      <c r="Z8" s="55"/>
      <c r="AA8" s="50"/>
      <c r="AH8" s="49">
        <v>5</v>
      </c>
      <c r="AI8" s="49" t="s">
        <v>121</v>
      </c>
    </row>
    <row r="9" spans="1:35" x14ac:dyDescent="0.35">
      <c r="A9" s="49">
        <f>+År2024!B86</f>
        <v>2024</v>
      </c>
      <c r="B9" s="49">
        <f>+År2024!D86</f>
        <v>1</v>
      </c>
      <c r="C9" s="50">
        <f t="shared" si="1"/>
        <v>0</v>
      </c>
      <c r="D9" s="50" t="str">
        <f t="shared" si="0"/>
        <v>Søndag</v>
      </c>
      <c r="E9" s="51">
        <f>+År2024!E86</f>
        <v>45298</v>
      </c>
      <c r="F9" s="63">
        <f>+År2024!H86</f>
        <v>0</v>
      </c>
      <c r="G9" s="62">
        <f>+År2024!Y86</f>
        <v>0</v>
      </c>
      <c r="H9" s="52" t="str">
        <f>+IF(F9=0,"",År2024!I86)</f>
        <v/>
      </c>
      <c r="I9" s="52" t="str">
        <f>+IF(F9=0,"",År2024!J86)</f>
        <v/>
      </c>
      <c r="J9" s="52" t="str">
        <f>+IF(F9=0,"",År2024!K86)</f>
        <v/>
      </c>
      <c r="K9" s="52" t="str">
        <f t="shared" si="2"/>
        <v/>
      </c>
      <c r="L9" s="52" t="str">
        <f>+IF(F9=0,"",År2024!M86)</f>
        <v/>
      </c>
      <c r="M9" s="52" t="str">
        <f>+IF(F9=0,"",År2024!O86)</f>
        <v/>
      </c>
      <c r="N9" s="48"/>
      <c r="O9" s="53" t="str">
        <f>+IF(F9=0,"",År2024!P86)</f>
        <v/>
      </c>
      <c r="P9" s="53" t="str">
        <f>+IF(F9=0,"",År2024!Q86)</f>
        <v/>
      </c>
      <c r="Q9" s="50" t="str">
        <f>+IF(F9=0,"",År2024!R86)</f>
        <v/>
      </c>
      <c r="R9" s="50" t="str">
        <f>+IF(F9=0,"",År2024!S86)</f>
        <v/>
      </c>
      <c r="S9" s="48"/>
      <c r="T9" s="53" t="str">
        <f>+IF(F9=0,"",År2024!T86)</f>
        <v/>
      </c>
      <c r="U9" s="53" t="str">
        <f>+IF(G9=0,"",År2024!U86)</f>
        <v/>
      </c>
      <c r="V9" s="48"/>
      <c r="W9" s="54" t="str">
        <f>+IF(F9=0,"",År2024!W86)</f>
        <v/>
      </c>
      <c r="X9" s="48"/>
      <c r="Z9" s="55"/>
      <c r="AA9" s="50"/>
      <c r="AH9" s="49">
        <v>6</v>
      </c>
      <c r="AI9" s="49" t="s">
        <v>122</v>
      </c>
    </row>
    <row r="10" spans="1:35" x14ac:dyDescent="0.35">
      <c r="A10" s="49">
        <f>+År2024!B87</f>
        <v>2024</v>
      </c>
      <c r="B10" s="49">
        <f>+År2024!D87</f>
        <v>2</v>
      </c>
      <c r="C10" s="50">
        <f t="shared" si="1"/>
        <v>1</v>
      </c>
      <c r="D10" s="50" t="str">
        <f t="shared" si="0"/>
        <v>Mandag</v>
      </c>
      <c r="E10" s="51">
        <f>+År2024!E87</f>
        <v>45299</v>
      </c>
      <c r="F10" s="63">
        <f>+År2024!H87</f>
        <v>5524</v>
      </c>
      <c r="G10" s="62">
        <f>+År2024!Y87</f>
        <v>1154</v>
      </c>
      <c r="H10" s="52">
        <f>+IF(F10=0,"",År2024!I87)</f>
        <v>83.9926792179579</v>
      </c>
      <c r="I10" s="52">
        <f>+IF(F10=0,"",År2024!J87)</f>
        <v>12.718625429553258</v>
      </c>
      <c r="J10" s="52">
        <f>+IF(F10=0,"",År2024!K87)</f>
        <v>15.095787545787523</v>
      </c>
      <c r="K10" s="52">
        <f t="shared" si="2"/>
        <v>2.3771621162342651</v>
      </c>
      <c r="L10" s="52">
        <f>+IF(F10=0,"",År2024!M87)</f>
        <v>58.68054029304021</v>
      </c>
      <c r="M10" s="52">
        <f>+IF(F10=0,"",År2024!O87)</f>
        <v>11.563141025641018</v>
      </c>
      <c r="N10" s="48"/>
      <c r="O10" s="53">
        <f>+IF(F10=0,"",År2024!P87)</f>
        <v>47.109278350515474</v>
      </c>
      <c r="P10" s="53">
        <f>+IF(F10=0,"",År2024!Q87)</f>
        <v>46.451110602244093</v>
      </c>
      <c r="Q10" s="50">
        <f>+IF(F10=0,"",År2024!R87)</f>
        <v>128.27312271062269</v>
      </c>
      <c r="R10" s="50">
        <f>+IF(F10=0,"",År2024!S87)</f>
        <v>129.69505494505498</v>
      </c>
      <c r="S10" s="48"/>
      <c r="T10" s="53">
        <f>+IF(F10=0,"",År2024!T87)</f>
        <v>87.864504339881151</v>
      </c>
      <c r="U10" s="53">
        <f>+IF(G10=0,"",År2024!U87)</f>
        <v>84.683417085426939</v>
      </c>
      <c r="V10" s="48"/>
      <c r="W10" s="54">
        <f>+IF(F10=0,"",År2024!W87)</f>
        <v>60.536205648081101</v>
      </c>
      <c r="X10" s="48"/>
      <c r="Z10" s="55"/>
      <c r="AA10" s="50"/>
    </row>
    <row r="11" spans="1:35" x14ac:dyDescent="0.35">
      <c r="A11" s="49">
        <f>+År2024!B88</f>
        <v>2024</v>
      </c>
      <c r="B11" s="49">
        <f>+År2024!D88</f>
        <v>2</v>
      </c>
      <c r="C11" s="50">
        <f t="shared" si="1"/>
        <v>2</v>
      </c>
      <c r="D11" s="50" t="str">
        <f t="shared" si="0"/>
        <v>Tirsdag</v>
      </c>
      <c r="E11" s="51">
        <f>+År2024!E88</f>
        <v>45300</v>
      </c>
      <c r="F11" s="63">
        <f>+År2024!H88</f>
        <v>6386</v>
      </c>
      <c r="G11" s="62">
        <f>+År2024!Y88</f>
        <v>2063</v>
      </c>
      <c r="H11" s="52">
        <f>+IF(F11=0,"",År2024!I88)</f>
        <v>83.10347322267431</v>
      </c>
      <c r="I11" s="52">
        <f>+IF(F11=0,"",År2024!J88)</f>
        <v>12.91758980301277</v>
      </c>
      <c r="J11" s="52">
        <f>+IF(F11=0,"",År2024!K88)</f>
        <v>15.354102920723252</v>
      </c>
      <c r="K11" s="52">
        <f t="shared" si="2"/>
        <v>2.4365131177104811</v>
      </c>
      <c r="L11" s="52">
        <f>+IF(F11=0,"",År2024!M88)</f>
        <v>58.495595734816845</v>
      </c>
      <c r="M11" s="52">
        <f>+IF(F11=0,"",År2024!O88)</f>
        <v>11.815434530706836</v>
      </c>
      <c r="N11" s="48"/>
      <c r="O11" s="53">
        <f>+IF(F11=0,"",År2024!P88)</f>
        <v>47.095503013444606</v>
      </c>
      <c r="P11" s="53">
        <f>+IF(F11=0,"",År2024!Q88)</f>
        <v>46.960139049826175</v>
      </c>
      <c r="Q11" s="50">
        <f>+IF(F11=0,"",År2024!R88)</f>
        <v>127.16106604866742</v>
      </c>
      <c r="R11" s="50">
        <f>+IF(F11=0,"",År2024!S88)</f>
        <v>129.28945538818078</v>
      </c>
      <c r="S11" s="48"/>
      <c r="T11" s="53">
        <f>+IF(F11=0,"",År2024!T88)</f>
        <v>87.543015726179604</v>
      </c>
      <c r="U11" s="53">
        <f>+IF(G11=0,"",År2024!U88)</f>
        <v>85.088621646623622</v>
      </c>
      <c r="V11" s="48"/>
      <c r="W11" s="54">
        <f>+IF(F11=0,"",År2024!W88)</f>
        <v>60.513780144065137</v>
      </c>
      <c r="X11" s="48"/>
      <c r="Z11" s="55"/>
      <c r="AA11" s="50"/>
    </row>
    <row r="12" spans="1:35" x14ac:dyDescent="0.35">
      <c r="A12" s="49">
        <f>+År2024!B89</f>
        <v>2024</v>
      </c>
      <c r="B12" s="49">
        <f>+År2024!D89</f>
        <v>2</v>
      </c>
      <c r="C12" s="50">
        <f t="shared" si="1"/>
        <v>3</v>
      </c>
      <c r="D12" s="50" t="str">
        <f t="shared" si="0"/>
        <v>Onsdag</v>
      </c>
      <c r="E12" s="51">
        <f>+År2024!E89</f>
        <v>45301</v>
      </c>
      <c r="F12" s="63">
        <f>+År2024!H89</f>
        <v>6146</v>
      </c>
      <c r="G12" s="62">
        <f>+År2024!Y89</f>
        <v>2130</v>
      </c>
      <c r="H12" s="52">
        <f>+IF(F12=0,"",År2024!I89)</f>
        <v>83.255318906606007</v>
      </c>
      <c r="I12" s="52">
        <f>+IF(F12=0,"",År2024!J89)</f>
        <v>12.810922693266848</v>
      </c>
      <c r="J12" s="52">
        <f>+IF(F12=0,"",År2024!K89)</f>
        <v>15.052308460194663</v>
      </c>
      <c r="K12" s="52">
        <f t="shared" si="2"/>
        <v>2.2413857669278148</v>
      </c>
      <c r="L12" s="52">
        <f>+IF(F12=0,"",År2024!M89)</f>
        <v>57.991814324931482</v>
      </c>
      <c r="M12" s="52">
        <f>+IF(F12=0,"",År2024!O89)</f>
        <v>11.74044887780544</v>
      </c>
      <c r="N12" s="48"/>
      <c r="O12" s="53">
        <f>+IF(F12=0,"",År2024!P89)</f>
        <v>47.097506234413984</v>
      </c>
      <c r="P12" s="53">
        <f>+IF(F12=0,"",År2024!Q89)</f>
        <v>46.984530938123761</v>
      </c>
      <c r="Q12" s="50">
        <f>+IF(F12=0,"",År2024!R89)</f>
        <v>129.14114713216961</v>
      </c>
      <c r="R12" s="50">
        <f>+IF(F12=0,"",År2024!S89)</f>
        <v>132.38428927680798</v>
      </c>
      <c r="S12" s="48"/>
      <c r="T12" s="53">
        <f>+IF(F12=0,"",År2024!T89)</f>
        <v>86.868244084682431</v>
      </c>
      <c r="U12" s="53">
        <f>+IF(G12=0,"",År2024!U89)</f>
        <v>84.218879202988774</v>
      </c>
      <c r="V12" s="48"/>
      <c r="W12" s="54">
        <f>+IF(F12=0,"",År2024!W89)</f>
        <v>60.441588024731523</v>
      </c>
      <c r="X12" s="48"/>
      <c r="Z12" s="55"/>
      <c r="AA12" s="50"/>
    </row>
    <row r="13" spans="1:35" x14ac:dyDescent="0.35">
      <c r="A13" s="49">
        <f>+År2024!B90</f>
        <v>2024</v>
      </c>
      <c r="B13" s="49">
        <f>+År2024!D90</f>
        <v>2</v>
      </c>
      <c r="C13" s="50">
        <f t="shared" si="1"/>
        <v>4</v>
      </c>
      <c r="D13" s="50" t="str">
        <f t="shared" si="0"/>
        <v>Torsdag</v>
      </c>
      <c r="E13" s="51">
        <f>+År2024!E90</f>
        <v>45302</v>
      </c>
      <c r="F13" s="63">
        <f>+År2024!H90</f>
        <v>6035</v>
      </c>
      <c r="G13" s="62">
        <f>+År2024!Y90</f>
        <v>1959</v>
      </c>
      <c r="H13" s="52">
        <f>+IF(F13=0,"",År2024!I90)</f>
        <v>85.137648715824611</v>
      </c>
      <c r="I13" s="52">
        <f>+IF(F13=0,"",År2024!J90)</f>
        <v>12.992442578414396</v>
      </c>
      <c r="J13" s="52">
        <f>+IF(F13=0,"",År2024!K90)</f>
        <v>15.387536945812853</v>
      </c>
      <c r="K13" s="52">
        <f t="shared" si="2"/>
        <v>2.3950943673984568</v>
      </c>
      <c r="L13" s="52">
        <f>+IF(F13=0,"",År2024!M90)</f>
        <v>58.787586206896563</v>
      </c>
      <c r="M13" s="52">
        <f>+IF(F13=0,"",År2024!O90)</f>
        <v>11.540704260034444</v>
      </c>
      <c r="N13" s="48"/>
      <c r="O13" s="53">
        <f>+IF(F13=0,"",År2024!P90)</f>
        <v>47.151798915722033</v>
      </c>
      <c r="P13" s="53">
        <f>+IF(F13=0,"",År2024!Q90)</f>
        <v>46.85619305589757</v>
      </c>
      <c r="Q13" s="50">
        <f>+IF(F13=0,"",År2024!R90)</f>
        <v>127.8470066518847</v>
      </c>
      <c r="R13" s="50">
        <f>+IF(F13=0,"",År2024!S90)</f>
        <v>129.69736518098983</v>
      </c>
      <c r="S13" s="48"/>
      <c r="T13" s="53">
        <f>+IF(F13=0,"",År2024!T90)</f>
        <v>88.879950920245349</v>
      </c>
      <c r="U13" s="53">
        <f>+IF(G13=0,"",År2024!U90)</f>
        <v>84.89207361963183</v>
      </c>
      <c r="V13" s="48"/>
      <c r="W13" s="54">
        <f>+IF(F13=0,"",År2024!W90)</f>
        <v>60.298425849212947</v>
      </c>
      <c r="X13" s="48"/>
      <c r="Z13" s="55"/>
      <c r="AA13" s="50"/>
    </row>
    <row r="14" spans="1:35" x14ac:dyDescent="0.35">
      <c r="A14" s="49">
        <f>+År2024!B91</f>
        <v>2024</v>
      </c>
      <c r="B14" s="49">
        <f>+År2024!D91</f>
        <v>2</v>
      </c>
      <c r="C14" s="50">
        <f t="shared" si="1"/>
        <v>5</v>
      </c>
      <c r="D14" s="50" t="str">
        <f t="shared" si="0"/>
        <v>Fredag</v>
      </c>
      <c r="E14" s="51">
        <f>+År2024!E91</f>
        <v>45303</v>
      </c>
      <c r="F14" s="63">
        <f>+År2024!H91</f>
        <v>5032</v>
      </c>
      <c r="G14" s="62">
        <f>+År2024!Y91</f>
        <v>1721</v>
      </c>
      <c r="H14" s="52">
        <f>+IF(F14=0,"",År2024!I91)</f>
        <v>84.89467011128751</v>
      </c>
      <c r="I14" s="52">
        <f>+IF(F14=0,"",År2024!J91)</f>
        <v>12.866021180030296</v>
      </c>
      <c r="J14" s="52">
        <f>+IF(F14=0,"",År2024!K91)</f>
        <v>15.401635867918859</v>
      </c>
      <c r="K14" s="52">
        <f t="shared" si="2"/>
        <v>2.5356146878885628</v>
      </c>
      <c r="L14" s="52">
        <f>+IF(F14=0,"",År2024!M91)</f>
        <v>58.306997879430511</v>
      </c>
      <c r="M14" s="52">
        <f>+IF(F14=0,"",År2024!O91)</f>
        <v>11.644827586206883</v>
      </c>
      <c r="N14" s="48"/>
      <c r="O14" s="53">
        <f>+IF(F14=0,"",År2024!P91)</f>
        <v>48.581330868761555</v>
      </c>
      <c r="P14" s="53">
        <f>+IF(F14=0,"",År2024!Q91)</f>
        <v>48.362488450877741</v>
      </c>
      <c r="Q14" s="50">
        <f>+IF(F14=0,"",År2024!R91)</f>
        <v>142.99969751966123</v>
      </c>
      <c r="R14" s="50">
        <f>+IF(F14=0,"",År2024!S91)</f>
        <v>145.27979431336965</v>
      </c>
      <c r="S14" s="48"/>
      <c r="T14" s="53">
        <f>+IF(F14=0,"",År2024!T91)</f>
        <v>88.767461515243156</v>
      </c>
      <c r="U14" s="53">
        <f>+IF(G14=0,"",År2024!U91)</f>
        <v>84.679806821612004</v>
      </c>
      <c r="V14" s="48"/>
      <c r="W14" s="54">
        <f>+IF(F14=0,"",År2024!W91)</f>
        <v>60.437599364069968</v>
      </c>
      <c r="X14" s="48"/>
      <c r="Z14" s="55"/>
      <c r="AA14" s="50"/>
    </row>
    <row r="15" spans="1:35" x14ac:dyDescent="0.35">
      <c r="A15" s="49">
        <f>+År2024!B92</f>
        <v>2024</v>
      </c>
      <c r="B15" s="49">
        <f>+År2024!D92</f>
        <v>2</v>
      </c>
      <c r="C15" s="50">
        <f t="shared" si="1"/>
        <v>6</v>
      </c>
      <c r="D15" s="50" t="str">
        <f t="shared" si="0"/>
        <v>Lørdag</v>
      </c>
      <c r="E15" s="51">
        <f>+År2024!E92</f>
        <v>45304</v>
      </c>
      <c r="F15" s="63">
        <f>+År2024!H92</f>
        <v>0</v>
      </c>
      <c r="G15" s="62">
        <f>+År2024!Y92</f>
        <v>0</v>
      </c>
      <c r="H15" s="52" t="str">
        <f>+IF(F15=0,"",År2024!I92)</f>
        <v/>
      </c>
      <c r="I15" s="52" t="str">
        <f>+IF(F15=0,"",År2024!J92)</f>
        <v/>
      </c>
      <c r="J15" s="52" t="str">
        <f>+IF(F15=0,"",År2024!K92)</f>
        <v/>
      </c>
      <c r="K15" s="52" t="str">
        <f t="shared" si="2"/>
        <v/>
      </c>
      <c r="L15" s="52" t="str">
        <f>+IF(F15=0,"",År2024!M92)</f>
        <v/>
      </c>
      <c r="M15" s="52" t="str">
        <f>+IF(F15=0,"",År2024!O92)</f>
        <v/>
      </c>
      <c r="N15" s="48"/>
      <c r="O15" s="53" t="str">
        <f>+IF(F15=0,"",År2024!P92)</f>
        <v/>
      </c>
      <c r="P15" s="53" t="str">
        <f>+IF(F15=0,"",År2024!Q92)</f>
        <v/>
      </c>
      <c r="Q15" s="50" t="str">
        <f>+IF(F15=0,"",År2024!R92)</f>
        <v/>
      </c>
      <c r="R15" s="50" t="str">
        <f>+IF(F15=0,"",År2024!S92)</f>
        <v/>
      </c>
      <c r="S15" s="48"/>
      <c r="T15" s="53" t="str">
        <f>+IF(F15=0,"",År2024!T92)</f>
        <v/>
      </c>
      <c r="U15" s="53" t="str">
        <f>+IF(G15=0,"",År2024!U92)</f>
        <v/>
      </c>
      <c r="V15" s="48"/>
      <c r="W15" s="54" t="str">
        <f>+IF(F15=0,"",År2024!W92)</f>
        <v/>
      </c>
      <c r="X15" s="48"/>
      <c r="Z15" s="55"/>
      <c r="AA15" s="50"/>
    </row>
    <row r="16" spans="1:35" x14ac:dyDescent="0.35">
      <c r="A16" s="49">
        <f>+År2024!B93</f>
        <v>2024</v>
      </c>
      <c r="B16" s="49">
        <f>+År2024!D93</f>
        <v>2</v>
      </c>
      <c r="C16" s="50">
        <f t="shared" si="1"/>
        <v>0</v>
      </c>
      <c r="D16" s="50" t="str">
        <f t="shared" si="0"/>
        <v>Søndag</v>
      </c>
      <c r="E16" s="51">
        <f>+År2024!E93</f>
        <v>45305</v>
      </c>
      <c r="F16" s="63">
        <f>+År2024!H93</f>
        <v>0</v>
      </c>
      <c r="G16" s="62">
        <f>+År2024!Y93</f>
        <v>0</v>
      </c>
      <c r="H16" s="52" t="str">
        <f>+IF(F16=0,"",År2024!I93)</f>
        <v/>
      </c>
      <c r="I16" s="52" t="str">
        <f>+IF(F16=0,"",År2024!J93)</f>
        <v/>
      </c>
      <c r="J16" s="52" t="str">
        <f>+IF(F16=0,"",År2024!K93)</f>
        <v/>
      </c>
      <c r="K16" s="52" t="str">
        <f t="shared" si="2"/>
        <v/>
      </c>
      <c r="L16" s="52" t="str">
        <f>+IF(F16=0,"",År2024!M93)</f>
        <v/>
      </c>
      <c r="M16" s="52" t="str">
        <f>+IF(F16=0,"",År2024!O93)</f>
        <v/>
      </c>
      <c r="N16" s="48"/>
      <c r="O16" s="53" t="str">
        <f>+IF(F16=0,"",År2024!P93)</f>
        <v/>
      </c>
      <c r="P16" s="53" t="str">
        <f>+IF(F16=0,"",År2024!Q93)</f>
        <v/>
      </c>
      <c r="Q16" s="50" t="str">
        <f>+IF(F16=0,"",År2024!R93)</f>
        <v/>
      </c>
      <c r="R16" s="50" t="str">
        <f>+IF(F16=0,"",År2024!S93)</f>
        <v/>
      </c>
      <c r="S16" s="48"/>
      <c r="T16" s="53" t="str">
        <f>+IF(F16=0,"",År2024!T93)</f>
        <v/>
      </c>
      <c r="U16" s="53" t="str">
        <f>+IF(G16=0,"",År2024!U93)</f>
        <v/>
      </c>
      <c r="V16" s="48"/>
      <c r="W16" s="54" t="str">
        <f>+IF(F16=0,"",År2024!W93)</f>
        <v/>
      </c>
      <c r="X16" s="48"/>
      <c r="Z16" s="55"/>
      <c r="AA16" s="50"/>
    </row>
    <row r="17" spans="1:27" x14ac:dyDescent="0.35">
      <c r="A17" s="49">
        <f>+År2024!B94</f>
        <v>2024</v>
      </c>
      <c r="B17" s="49">
        <f>+År2024!D94</f>
        <v>3</v>
      </c>
      <c r="C17" s="50">
        <f t="shared" si="1"/>
        <v>1</v>
      </c>
      <c r="D17" s="50" t="str">
        <f t="shared" si="0"/>
        <v>Mandag</v>
      </c>
      <c r="E17" s="51">
        <f>+År2024!E94</f>
        <v>45306</v>
      </c>
      <c r="F17" s="63">
        <f>+År2024!H94</f>
        <v>5926</v>
      </c>
      <c r="G17" s="62">
        <f>+År2024!Y94</f>
        <v>1979</v>
      </c>
      <c r="H17" s="52">
        <f>+IF(F17=0,"",År2024!I94)</f>
        <v>82.877401282483703</v>
      </c>
      <c r="I17" s="52">
        <f>+IF(F17=0,"",År2024!J94)</f>
        <v>12.351549009649599</v>
      </c>
      <c r="J17" s="52">
        <f>+IF(F17=0,"",År2024!K94)</f>
        <v>14.628941355674035</v>
      </c>
      <c r="K17" s="52">
        <f t="shared" si="2"/>
        <v>2.2773923460244365</v>
      </c>
      <c r="L17" s="52">
        <f>+IF(F17=0,"",År2024!M94)</f>
        <v>56.954353896928119</v>
      </c>
      <c r="M17" s="52">
        <f>+IF(F17=0,"",År2024!O94)</f>
        <v>11.59248730964466</v>
      </c>
      <c r="N17" s="48"/>
      <c r="O17" s="53">
        <f>+IF(F17=0,"",År2024!P94)</f>
        <v>48.145468392993159</v>
      </c>
      <c r="P17" s="53">
        <f>+IF(F17=0,"",År2024!Q94)</f>
        <v>47.991620111731827</v>
      </c>
      <c r="Q17" s="50">
        <f>+IF(F17=0,"",År2024!R94)</f>
        <v>141.21192893401025</v>
      </c>
      <c r="R17" s="50">
        <f>+IF(F17=0,"",År2024!S94)</f>
        <v>143.51446700507611</v>
      </c>
      <c r="S17" s="48"/>
      <c r="T17" s="53">
        <f>+IF(F17=0,"",År2024!T94)</f>
        <v>85.794831517608387</v>
      </c>
      <c r="U17" s="53">
        <f>+IF(G17=0,"",År2024!U94)</f>
        <v>82.734633899164052</v>
      </c>
      <c r="V17" s="48"/>
      <c r="W17" s="54">
        <f>+IF(F17=0,"",År2024!W94)</f>
        <v>60.742659466756685</v>
      </c>
      <c r="X17" s="48"/>
      <c r="Z17" s="55"/>
      <c r="AA17" s="50"/>
    </row>
    <row r="18" spans="1:27" x14ac:dyDescent="0.35">
      <c r="A18" s="49">
        <f>+År2024!B95</f>
        <v>2024</v>
      </c>
      <c r="B18" s="49">
        <f>+År2024!D95</f>
        <v>3</v>
      </c>
      <c r="C18" s="50">
        <f t="shared" si="1"/>
        <v>2</v>
      </c>
      <c r="D18" s="50" t="str">
        <f t="shared" si="0"/>
        <v>Tirsdag</v>
      </c>
      <c r="E18" s="51">
        <f>+År2024!E95</f>
        <v>45307</v>
      </c>
      <c r="F18" s="63">
        <f>+År2024!H95</f>
        <v>6187</v>
      </c>
      <c r="G18" s="62">
        <f>+År2024!Y95</f>
        <v>1699</v>
      </c>
      <c r="H18" s="52">
        <f>+IF(F18=0,"",År2024!I95)</f>
        <v>84.648383707774229</v>
      </c>
      <c r="I18" s="52">
        <f>+IF(F18=0,"",År2024!J95)</f>
        <v>13.34330993887248</v>
      </c>
      <c r="J18" s="52">
        <f>+IF(F18=0,"",År2024!K95)</f>
        <v>15.530399458361536</v>
      </c>
      <c r="K18" s="52">
        <f t="shared" si="2"/>
        <v>2.1870895194890565</v>
      </c>
      <c r="L18" s="52">
        <f>+IF(F18=0,"",År2024!M95)</f>
        <v>58.434709997743184</v>
      </c>
      <c r="M18" s="52">
        <f>+IF(F18=0,"",År2024!O95)</f>
        <v>11.63930739824602</v>
      </c>
      <c r="N18" s="48"/>
      <c r="O18" s="53">
        <f>+IF(F18=0,"",År2024!P95)</f>
        <v>49.174109156517808</v>
      </c>
      <c r="P18" s="53">
        <f>+IF(F18=0,"",År2024!Q95)</f>
        <v>48.68700743075884</v>
      </c>
      <c r="Q18" s="50">
        <f>+IF(F18=0,"",År2024!R95)</f>
        <v>140.33378408834801</v>
      </c>
      <c r="R18" s="50">
        <f>+IF(F18=0,"",År2024!S95)</f>
        <v>141.59280089988749</v>
      </c>
      <c r="S18" s="48"/>
      <c r="T18" s="53">
        <f>+IF(F18=0,"",År2024!T95)</f>
        <v>87.324643493761371</v>
      </c>
      <c r="U18" s="53">
        <f>+IF(G18=0,"",År2024!U95)</f>
        <v>84.030882352941262</v>
      </c>
      <c r="V18" s="48"/>
      <c r="W18" s="54">
        <f>+IF(F18=0,"",År2024!W95)</f>
        <v>60.344755131727808</v>
      </c>
      <c r="X18" s="48"/>
      <c r="Z18" s="55"/>
      <c r="AA18" s="50"/>
    </row>
    <row r="19" spans="1:27" x14ac:dyDescent="0.35">
      <c r="A19" s="49">
        <f>+År2024!B96</f>
        <v>2024</v>
      </c>
      <c r="B19" s="49">
        <f>+År2024!D96</f>
        <v>3</v>
      </c>
      <c r="C19" s="50">
        <f t="shared" si="1"/>
        <v>3</v>
      </c>
      <c r="D19" s="50" t="str">
        <f t="shared" si="0"/>
        <v>Onsdag</v>
      </c>
      <c r="E19" s="51">
        <f>+År2024!E96</f>
        <v>45308</v>
      </c>
      <c r="F19" s="63">
        <f>+År2024!H96</f>
        <v>6024</v>
      </c>
      <c r="G19" s="62">
        <f>+År2024!Y96</f>
        <v>1890</v>
      </c>
      <c r="H19" s="52">
        <f>+IF(F19=0,"",År2024!I96)</f>
        <v>84.173139110225648</v>
      </c>
      <c r="I19" s="52">
        <f>+IF(F19=0,"",År2024!J96)</f>
        <v>12.347368421052623</v>
      </c>
      <c r="J19" s="52">
        <f>+IF(F19=0,"",År2024!K96)</f>
        <v>14.559020368574188</v>
      </c>
      <c r="K19" s="52">
        <f t="shared" si="2"/>
        <v>2.211651947521565</v>
      </c>
      <c r="L19" s="52">
        <f>+IF(F19=0,"",År2024!M96)</f>
        <v>58.42589718719703</v>
      </c>
      <c r="M19" s="52">
        <f>+IF(F19=0,"",År2024!O96)</f>
        <v>11.429284848484842</v>
      </c>
      <c r="N19" s="48"/>
      <c r="O19" s="53">
        <f>+IF(F19=0,"",År2024!P96)</f>
        <v>48.259941804073719</v>
      </c>
      <c r="P19" s="53">
        <f>+IF(F19=0,"",År2024!Q96)</f>
        <v>48.252848484848478</v>
      </c>
      <c r="Q19" s="50">
        <f>+IF(F19=0,"",År2024!R96)</f>
        <v>132.63563636363637</v>
      </c>
      <c r="R19" s="50">
        <f>+IF(F19=0,"",År2024!S96)</f>
        <v>133.31224242424241</v>
      </c>
      <c r="S19" s="48"/>
      <c r="T19" s="53">
        <f>+IF(F19=0,"",År2024!T96)</f>
        <v>87.417263056092622</v>
      </c>
      <c r="U19" s="53">
        <f>+IF(G19=0,"",År2024!U96)</f>
        <v>83.767649903288145</v>
      </c>
      <c r="V19" s="48"/>
      <c r="W19" s="54">
        <f>+IF(F19=0,"",År2024!W96)</f>
        <v>60.861719787516591</v>
      </c>
      <c r="X19" s="48"/>
      <c r="Z19" s="55"/>
      <c r="AA19" s="50"/>
    </row>
    <row r="20" spans="1:27" x14ac:dyDescent="0.35">
      <c r="A20" s="49">
        <f>+År2024!B97</f>
        <v>2024</v>
      </c>
      <c r="B20" s="49">
        <f>+År2024!D97</f>
        <v>3</v>
      </c>
      <c r="C20" s="50">
        <f t="shared" si="1"/>
        <v>4</v>
      </c>
      <c r="D20" s="50" t="str">
        <f t="shared" si="0"/>
        <v>Torsdag</v>
      </c>
      <c r="E20" s="51">
        <f>+År2024!E97</f>
        <v>45309</v>
      </c>
      <c r="F20" s="63">
        <f>+År2024!H97</f>
        <v>5851</v>
      </c>
      <c r="G20" s="62">
        <f>+År2024!Y97</f>
        <v>1876</v>
      </c>
      <c r="H20" s="52">
        <f>+IF(F20=0,"",År2024!I97)</f>
        <v>84.903079815416021</v>
      </c>
      <c r="I20" s="52">
        <f>+IF(F20=0,"",År2024!J97)</f>
        <v>12.38601363292098</v>
      </c>
      <c r="J20" s="52">
        <f>+IF(F20=0,"",År2024!K97)</f>
        <v>14.46264512872286</v>
      </c>
      <c r="K20" s="52">
        <f t="shared" si="2"/>
        <v>2.0766314958018803</v>
      </c>
      <c r="L20" s="52">
        <f>+IF(F20=0,"",År2024!M97)</f>
        <v>60.161231701161149</v>
      </c>
      <c r="M20" s="52">
        <f>+IF(F20=0,"",År2024!O97)</f>
        <v>11.024880141307094</v>
      </c>
      <c r="N20" s="48"/>
      <c r="O20" s="53">
        <f>+IF(F20=0,"",År2024!P97)</f>
        <v>45.443827316334243</v>
      </c>
      <c r="P20" s="53">
        <f>+IF(F20=0,"",År2024!Q97)</f>
        <v>45.297501892505679</v>
      </c>
      <c r="Q20" s="50">
        <f>+IF(F20=0,"",År2024!R97)</f>
        <v>116.61266717133483</v>
      </c>
      <c r="R20" s="50">
        <f>+IF(F20=0,"",År2024!S97)</f>
        <v>118.2518294221549</v>
      </c>
      <c r="S20" s="48"/>
      <c r="T20" s="53">
        <f>+IF(F20=0,"",År2024!T97)</f>
        <v>87.82581132075471</v>
      </c>
      <c r="U20" s="53">
        <f>+IF(G20=0,"",År2024!U97)</f>
        <v>84.888955974842972</v>
      </c>
      <c r="V20" s="48"/>
      <c r="W20" s="54">
        <f>+IF(F20=0,"",År2024!W97)</f>
        <v>60.879678687403853</v>
      </c>
      <c r="X20" s="48"/>
      <c r="Z20" s="55"/>
      <c r="AA20" s="50"/>
    </row>
    <row r="21" spans="1:27" x14ac:dyDescent="0.35">
      <c r="A21" s="49">
        <f>+År2024!B98</f>
        <v>2024</v>
      </c>
      <c r="B21" s="49">
        <f>+År2024!D98</f>
        <v>3</v>
      </c>
      <c r="C21" s="50">
        <f t="shared" si="1"/>
        <v>5</v>
      </c>
      <c r="D21" s="50" t="str">
        <f t="shared" si="0"/>
        <v>Fredag</v>
      </c>
      <c r="E21" s="51">
        <f>+År2024!E98</f>
        <v>45310</v>
      </c>
      <c r="F21" s="63">
        <f>+År2024!H98</f>
        <v>4563</v>
      </c>
      <c r="G21" s="62">
        <f>+År2024!Y98</f>
        <v>1483</v>
      </c>
      <c r="H21" s="52">
        <f>+IF(F21=0,"",År2024!I98)</f>
        <v>83.261253561253525</v>
      </c>
      <c r="I21" s="52">
        <f>+IF(F21=0,"",År2024!J98)</f>
        <v>12.282111436950151</v>
      </c>
      <c r="J21" s="52">
        <f>+IF(F21=0,"",År2024!K98)</f>
        <v>14.830052151238643</v>
      </c>
      <c r="K21" s="52">
        <f t="shared" si="2"/>
        <v>2.547940714288492</v>
      </c>
      <c r="L21" s="52">
        <f>+IF(F21=0,"",År2024!M98)</f>
        <v>57.366753585397639</v>
      </c>
      <c r="M21" s="52">
        <f>+IF(F21=0,"",År2024!O98)</f>
        <v>11.559661127403064</v>
      </c>
      <c r="N21" s="48"/>
      <c r="O21" s="53">
        <f>+IF(F21=0,"",År2024!P98)</f>
        <v>46.44861337683524</v>
      </c>
      <c r="P21" s="53">
        <f>+IF(F21=0,"",År2024!Q98)</f>
        <v>45.808746736292413</v>
      </c>
      <c r="Q21" s="50">
        <f>+IF(F21=0,"",År2024!R98)</f>
        <v>118.1270772238514</v>
      </c>
      <c r="R21" s="50">
        <f>+IF(F21=0,"",År2024!S98)</f>
        <v>118.29749103942652</v>
      </c>
      <c r="S21" s="48"/>
      <c r="T21" s="53">
        <f>+IF(F21=0,"",År2024!T98)</f>
        <v>87.156024683338842</v>
      </c>
      <c r="U21" s="53">
        <f>+IF(G21=0,"",År2024!U98)</f>
        <v>83.102565768106643</v>
      </c>
      <c r="V21" s="48"/>
      <c r="W21" s="54">
        <f>+IF(F21=0,"",År2024!W98)</f>
        <v>60.701512163050609</v>
      </c>
      <c r="X21" s="48"/>
      <c r="Z21" s="55"/>
      <c r="AA21" s="50"/>
    </row>
    <row r="22" spans="1:27" x14ac:dyDescent="0.35">
      <c r="A22" s="49">
        <f>+År2024!B99</f>
        <v>2024</v>
      </c>
      <c r="B22" s="49">
        <f>+År2024!D99</f>
        <v>3</v>
      </c>
      <c r="C22" s="50">
        <f t="shared" si="1"/>
        <v>6</v>
      </c>
      <c r="D22" s="50" t="str">
        <f t="shared" si="0"/>
        <v>Lørdag</v>
      </c>
      <c r="E22" s="51">
        <f>+År2024!E99</f>
        <v>45311</v>
      </c>
      <c r="F22" s="63">
        <f>+År2024!H99</f>
        <v>0</v>
      </c>
      <c r="G22" s="62">
        <f>+År2024!Y99</f>
        <v>0</v>
      </c>
      <c r="H22" s="52" t="str">
        <f>+IF(F22=0,"",År2024!I99)</f>
        <v/>
      </c>
      <c r="I22" s="52" t="str">
        <f>+IF(F22=0,"",År2024!J99)</f>
        <v/>
      </c>
      <c r="J22" s="52" t="str">
        <f>+IF(F22=0,"",År2024!K99)</f>
        <v/>
      </c>
      <c r="K22" s="52" t="str">
        <f t="shared" si="2"/>
        <v/>
      </c>
      <c r="L22" s="52" t="str">
        <f>+IF(F22=0,"",År2024!M99)</f>
        <v/>
      </c>
      <c r="M22" s="52" t="str">
        <f>+IF(F22=0,"",År2024!O99)</f>
        <v/>
      </c>
      <c r="N22" s="48"/>
      <c r="O22" s="53" t="str">
        <f>+IF(F22=0,"",År2024!P99)</f>
        <v/>
      </c>
      <c r="P22" s="53" t="str">
        <f>+IF(F22=0,"",År2024!Q99)</f>
        <v/>
      </c>
      <c r="Q22" s="50" t="str">
        <f>+IF(F22=0,"",År2024!R99)</f>
        <v/>
      </c>
      <c r="R22" s="50" t="str">
        <f>+IF(F22=0,"",År2024!S99)</f>
        <v/>
      </c>
      <c r="S22" s="48"/>
      <c r="T22" s="53" t="str">
        <f>+IF(F22=0,"",År2024!T99)</f>
        <v/>
      </c>
      <c r="U22" s="53" t="str">
        <f>+IF(G22=0,"",År2024!U99)</f>
        <v/>
      </c>
      <c r="V22" s="48"/>
      <c r="W22" s="54" t="str">
        <f>+IF(F22=0,"",År2024!W99)</f>
        <v/>
      </c>
      <c r="X22" s="48"/>
      <c r="Z22" s="55"/>
      <c r="AA22" s="50"/>
    </row>
    <row r="23" spans="1:27" x14ac:dyDescent="0.35">
      <c r="A23" s="49">
        <f>+År2024!B100</f>
        <v>2024</v>
      </c>
      <c r="B23" s="49">
        <f>+År2024!D100</f>
        <v>3</v>
      </c>
      <c r="C23" s="50">
        <f t="shared" si="1"/>
        <v>0</v>
      </c>
      <c r="D23" s="50" t="str">
        <f t="shared" si="0"/>
        <v>Søndag</v>
      </c>
      <c r="E23" s="51">
        <f>+År2024!E100</f>
        <v>45312</v>
      </c>
      <c r="F23" s="63">
        <f>+År2024!H100</f>
        <v>0</v>
      </c>
      <c r="G23" s="62">
        <f>+År2024!Y100</f>
        <v>0</v>
      </c>
      <c r="H23" s="52" t="str">
        <f>+IF(F23=0,"",År2024!I100)</f>
        <v/>
      </c>
      <c r="I23" s="52" t="str">
        <f>+IF(F23=0,"",År2024!J100)</f>
        <v/>
      </c>
      <c r="J23" s="52" t="str">
        <f>+IF(F23=0,"",År2024!K100)</f>
        <v/>
      </c>
      <c r="K23" s="52" t="str">
        <f t="shared" si="2"/>
        <v/>
      </c>
      <c r="L23" s="52" t="str">
        <f>+IF(F23=0,"",År2024!M100)</f>
        <v/>
      </c>
      <c r="M23" s="52" t="str">
        <f>+IF(F23=0,"",År2024!O100)</f>
        <v/>
      </c>
      <c r="N23" s="48"/>
      <c r="O23" s="53" t="str">
        <f>+IF(F23=0,"",År2024!P100)</f>
        <v/>
      </c>
      <c r="P23" s="53" t="str">
        <f>+IF(F23=0,"",År2024!Q100)</f>
        <v/>
      </c>
      <c r="Q23" s="50" t="str">
        <f>+IF(F23=0,"",År2024!R100)</f>
        <v/>
      </c>
      <c r="R23" s="50" t="str">
        <f>+IF(F23=0,"",År2024!S100)</f>
        <v/>
      </c>
      <c r="S23" s="48"/>
      <c r="T23" s="53" t="str">
        <f>+IF(F23=0,"",År2024!T100)</f>
        <v/>
      </c>
      <c r="U23" s="53" t="str">
        <f>+IF(G23=0,"",År2024!U100)</f>
        <v/>
      </c>
      <c r="V23" s="48"/>
      <c r="W23" s="54" t="str">
        <f>+IF(F23=0,"",År2024!W100)</f>
        <v/>
      </c>
      <c r="X23" s="48"/>
      <c r="Z23" s="55"/>
      <c r="AA23" s="50"/>
    </row>
    <row r="24" spans="1:27" x14ac:dyDescent="0.35">
      <c r="A24" s="49">
        <f>+År2024!B101</f>
        <v>2024</v>
      </c>
      <c r="B24" s="49">
        <f>+År2024!D101</f>
        <v>4</v>
      </c>
      <c r="C24" s="50">
        <f t="shared" si="1"/>
        <v>1</v>
      </c>
      <c r="D24" s="50" t="str">
        <f t="shared" si="0"/>
        <v>Mandag</v>
      </c>
      <c r="E24" s="51">
        <f>+År2024!E101</f>
        <v>45313</v>
      </c>
      <c r="F24" s="63">
        <f>+År2024!H101</f>
        <v>6429</v>
      </c>
      <c r="G24" s="62">
        <f>+År2024!Y101</f>
        <v>2034</v>
      </c>
      <c r="H24" s="52">
        <f>+IF(F24=0,"",År2024!I101)</f>
        <v>82.375013221340581</v>
      </c>
      <c r="I24" s="52">
        <f>+IF(F24=0,"",År2024!J101)</f>
        <v>12.266118721461201</v>
      </c>
      <c r="J24" s="52">
        <f>+IF(F24=0,"",År2024!K101)</f>
        <v>14.592606115928801</v>
      </c>
      <c r="K24" s="52">
        <f t="shared" si="2"/>
        <v>2.3264873944676001</v>
      </c>
      <c r="L24" s="52">
        <f>+IF(F24=0,"",År2024!M101)</f>
        <v>57.137790963030561</v>
      </c>
      <c r="M24" s="52">
        <f>+IF(F24=0,"",År2024!O101)</f>
        <v>11.38142824549395</v>
      </c>
      <c r="N24" s="48"/>
      <c r="O24" s="53">
        <f>+IF(F24=0,"",År2024!P101)</f>
        <v>45.477288290344653</v>
      </c>
      <c r="P24" s="53">
        <f>+IF(F24=0,"",År2024!Q101)</f>
        <v>45.405979005020527</v>
      </c>
      <c r="Q24" s="50">
        <f>+IF(F24=0,"",År2024!R101)</f>
        <v>117.08236367784622</v>
      </c>
      <c r="R24" s="50">
        <f>+IF(F24=0,"",År2024!S101)</f>
        <v>115.91763632215378</v>
      </c>
      <c r="S24" s="48"/>
      <c r="T24" s="53">
        <f>+IF(F24=0,"",År2024!T101)</f>
        <v>87.455054644808683</v>
      </c>
      <c r="U24" s="53">
        <f>+IF(G24=0,"",År2024!U101)</f>
        <v>82.716712204007223</v>
      </c>
      <c r="V24" s="48"/>
      <c r="W24" s="54">
        <f>+IF(F24=0,"",År2024!W101)</f>
        <v>60.656711774770542</v>
      </c>
      <c r="X24" s="48"/>
      <c r="Z24" s="55"/>
      <c r="AA24" s="50"/>
    </row>
    <row r="25" spans="1:27" x14ac:dyDescent="0.35">
      <c r="A25" s="49">
        <f>+År2024!B102</f>
        <v>2024</v>
      </c>
      <c r="B25" s="49">
        <f>+År2024!D102</f>
        <v>4</v>
      </c>
      <c r="C25" s="50">
        <f t="shared" si="1"/>
        <v>2</v>
      </c>
      <c r="D25" s="50" t="str">
        <f t="shared" si="0"/>
        <v>Tirsdag</v>
      </c>
      <c r="E25" s="51">
        <f>+År2024!E102</f>
        <v>45314</v>
      </c>
      <c r="F25" s="63">
        <f>+År2024!H102</f>
        <v>6137</v>
      </c>
      <c r="G25" s="62">
        <f>+År2024!Y102</f>
        <v>2095</v>
      </c>
      <c r="H25" s="52">
        <f>+IF(F25=0,"",År2024!I102)</f>
        <v>82.338601922763374</v>
      </c>
      <c r="I25" s="52">
        <f>+IF(F25=0,"",År2024!J102)</f>
        <v>12.410439970171552</v>
      </c>
      <c r="J25" s="52">
        <f>+IF(F25=0,"",År2024!K102)</f>
        <v>14.367693836978136</v>
      </c>
      <c r="K25" s="52">
        <f t="shared" si="2"/>
        <v>1.9572538668065835</v>
      </c>
      <c r="L25" s="52">
        <f>+IF(F25=0,"",År2024!M102)</f>
        <v>57.276640159045691</v>
      </c>
      <c r="M25" s="52">
        <f>+IF(F25=0,"",År2024!O102)</f>
        <v>11.315598609041189</v>
      </c>
      <c r="N25" s="48"/>
      <c r="O25" s="53">
        <f>+IF(F25=0,"",År2024!P102)</f>
        <v>45.909791252485086</v>
      </c>
      <c r="P25" s="53">
        <f>+IF(F25=0,"",År2024!Q102)</f>
        <v>45.275527950310561</v>
      </c>
      <c r="Q25" s="50">
        <f>+IF(F25=0,"",År2024!R102)</f>
        <v>114.44024844720498</v>
      </c>
      <c r="R25" s="50">
        <f>+IF(F25=0,"",År2024!S102)</f>
        <v>114.0521609538003</v>
      </c>
      <c r="S25" s="48"/>
      <c r="T25" s="53">
        <f>+IF(F25=0,"",År2024!T102)</f>
        <v>86.408275520317105</v>
      </c>
      <c r="U25" s="53">
        <f>+IF(G25=0,"",År2024!U102)</f>
        <v>82.504658077304057</v>
      </c>
      <c r="V25" s="48"/>
      <c r="W25" s="54">
        <f>+IF(F25=0,"",År2024!W102)</f>
        <v>60.992178588887079</v>
      </c>
      <c r="X25" s="48"/>
      <c r="Z25" s="55"/>
      <c r="AA25" s="50"/>
    </row>
    <row r="26" spans="1:27" x14ac:dyDescent="0.35">
      <c r="A26" s="49">
        <f>+År2024!B103</f>
        <v>2024</v>
      </c>
      <c r="B26" s="49">
        <f>+År2024!D103</f>
        <v>4</v>
      </c>
      <c r="C26" s="50">
        <f t="shared" si="1"/>
        <v>3</v>
      </c>
      <c r="D26" s="50" t="str">
        <f t="shared" si="0"/>
        <v>Onsdag</v>
      </c>
      <c r="E26" s="51">
        <f>+År2024!E103</f>
        <v>45315</v>
      </c>
      <c r="F26" s="63">
        <f>+År2024!H103</f>
        <v>4889</v>
      </c>
      <c r="G26" s="62">
        <f>+År2024!Y103</f>
        <v>1865</v>
      </c>
      <c r="H26" s="52">
        <f>+IF(F26=0,"",År2024!I103)</f>
        <v>83.583665371241395</v>
      </c>
      <c r="I26" s="52">
        <f>+IF(F26=0,"",År2024!J103)</f>
        <v>12.225281270681689</v>
      </c>
      <c r="J26" s="52">
        <f>+IF(F26=0,"",År2024!K103)</f>
        <v>14.424354731965636</v>
      </c>
      <c r="K26" s="52">
        <f t="shared" si="2"/>
        <v>2.1990734612839464</v>
      </c>
      <c r="L26" s="52">
        <f>+IF(F26=0,"",År2024!M103)</f>
        <v>58.60833884844476</v>
      </c>
      <c r="M26" s="52">
        <f>+IF(F26=0,"",År2024!O103)</f>
        <v>11.327001985440132</v>
      </c>
      <c r="N26" s="48"/>
      <c r="O26" s="53">
        <f>+IF(F26=0,"",År2024!P103)</f>
        <v>45.494043679682321</v>
      </c>
      <c r="P26" s="53">
        <f>+IF(F26=0,"",År2024!Q103)</f>
        <v>44.64084740152267</v>
      </c>
      <c r="Q26" s="50">
        <f>+IF(F26=0,"",År2024!R103)</f>
        <v>115.88745448526979</v>
      </c>
      <c r="R26" s="50">
        <f>+IF(F26=0,"",År2024!S103)</f>
        <v>114.43481138318997</v>
      </c>
      <c r="S26" s="48"/>
      <c r="T26" s="53">
        <f>+IF(F26=0,"",År2024!T103)</f>
        <v>87.791209517514886</v>
      </c>
      <c r="U26" s="53">
        <f>+IF(G26=0,"",År2024!U103)</f>
        <v>83.958559153998621</v>
      </c>
      <c r="V26" s="48"/>
      <c r="W26" s="54">
        <f>+IF(F26=0,"",År2024!W103)</f>
        <v>60.877889138883198</v>
      </c>
      <c r="X26" s="48"/>
      <c r="Z26" s="55"/>
      <c r="AA26" s="50"/>
    </row>
    <row r="27" spans="1:27" x14ac:dyDescent="0.35">
      <c r="A27" s="49">
        <f>+År2024!B104</f>
        <v>2024</v>
      </c>
      <c r="B27" s="49">
        <f>+År2024!D104</f>
        <v>4</v>
      </c>
      <c r="C27" s="50">
        <f t="shared" si="1"/>
        <v>4</v>
      </c>
      <c r="D27" s="50" t="str">
        <f t="shared" si="0"/>
        <v>Torsdag</v>
      </c>
      <c r="E27" s="51">
        <f>+År2024!E104</f>
        <v>45316</v>
      </c>
      <c r="F27" s="63">
        <f>+År2024!H104</f>
        <v>6519</v>
      </c>
      <c r="G27" s="62">
        <f>+År2024!Y104</f>
        <v>1719</v>
      </c>
      <c r="H27" s="52">
        <f>+IF(F27=0,"",År2024!I104)</f>
        <v>83.304480748580687</v>
      </c>
      <c r="I27" s="52">
        <f>+IF(F27=0,"",År2024!J104)</f>
        <v>12.562805391743888</v>
      </c>
      <c r="J27" s="52">
        <f>+IF(F27=0,"",År2024!K104)</f>
        <v>14.76951578947369</v>
      </c>
      <c r="K27" s="52">
        <f t="shared" si="2"/>
        <v>2.2067103977298022</v>
      </c>
      <c r="L27" s="52">
        <f>+IF(F27=0,"",År2024!M104)</f>
        <v>58.535115789473743</v>
      </c>
      <c r="M27" s="52">
        <f>+IF(F27=0,"",År2024!O104)</f>
        <v>11.325657756261856</v>
      </c>
      <c r="N27" s="48"/>
      <c r="O27" s="53">
        <f>+IF(F27=0,"",År2024!P104)</f>
        <v>46.204588507682608</v>
      </c>
      <c r="P27" s="53">
        <f>+IF(F27=0,"",År2024!Q104)</f>
        <v>45.973468098547059</v>
      </c>
      <c r="Q27" s="50">
        <f>+IF(F27=0,"",År2024!R104)</f>
        <v>119.52388970743002</v>
      </c>
      <c r="R27" s="50">
        <f>+IF(F27=0,"",År2024!S104)</f>
        <v>121.0795621974321</v>
      </c>
      <c r="S27" s="48"/>
      <c r="T27" s="53">
        <f>+IF(F27=0,"",År2024!T104)</f>
        <v>87.863911036508455</v>
      </c>
      <c r="U27" s="53">
        <f>+IF(G27=0,"",År2024!U104)</f>
        <v>84.033613092740225</v>
      </c>
      <c r="V27" s="48"/>
      <c r="W27" s="54">
        <f>+IF(F27=0,"",År2024!W104)</f>
        <v>60.695045252339312</v>
      </c>
      <c r="X27" s="48"/>
      <c r="Z27" s="55"/>
      <c r="AA27" s="50"/>
    </row>
    <row r="28" spans="1:27" x14ac:dyDescent="0.35">
      <c r="A28" s="49">
        <f>+År2024!B105</f>
        <v>2024</v>
      </c>
      <c r="B28" s="49">
        <f>+År2024!D105</f>
        <v>4</v>
      </c>
      <c r="C28" s="50">
        <f t="shared" si="1"/>
        <v>5</v>
      </c>
      <c r="D28" s="50" t="str">
        <f t="shared" si="0"/>
        <v>Fredag</v>
      </c>
      <c r="E28" s="51">
        <f>+År2024!E105</f>
        <v>45317</v>
      </c>
      <c r="F28" s="63">
        <f>+År2024!H105</f>
        <v>4013</v>
      </c>
      <c r="G28" s="62">
        <f>+År2024!Y105</f>
        <v>1765</v>
      </c>
      <c r="H28" s="52">
        <f>+IF(F28=0,"",År2024!I105)</f>
        <v>82.829740842262822</v>
      </c>
      <c r="I28" s="52">
        <f>+IF(F28=0,"",År2024!J105)</f>
        <v>12.185046728971972</v>
      </c>
      <c r="J28" s="52">
        <f>+IF(F28=0,"",År2024!K105)</f>
        <v>14.269545859305429</v>
      </c>
      <c r="K28" s="52">
        <f t="shared" si="2"/>
        <v>2.084499130333457</v>
      </c>
      <c r="L28" s="52">
        <f>+IF(F28=0,"",År2024!M105)</f>
        <v>57.172395369545917</v>
      </c>
      <c r="M28" s="52">
        <f>+IF(F28=0,"",År2024!O105)</f>
        <v>11.393057409879876</v>
      </c>
      <c r="N28" s="48"/>
      <c r="O28" s="53">
        <f>+IF(F28=0,"",År2024!P105)</f>
        <v>46.285269247886077</v>
      </c>
      <c r="P28" s="53">
        <f>+IF(F28=0,"",År2024!Q105)</f>
        <v>45.516042780748656</v>
      </c>
      <c r="Q28" s="50">
        <f>+IF(F28=0,"",År2024!R105)</f>
        <v>120.39697374276813</v>
      </c>
      <c r="R28" s="50">
        <f>+IF(F28=0,"",År2024!S105)</f>
        <v>117.51846906987092</v>
      </c>
      <c r="S28" s="48"/>
      <c r="T28" s="53">
        <f>+IF(F28=0,"",År2024!T105)</f>
        <v>88.061860258121783</v>
      </c>
      <c r="U28" s="53">
        <f>+IF(G28=0,"",År2024!U105)</f>
        <v>82.654027592345315</v>
      </c>
      <c r="V28" s="48"/>
      <c r="W28" s="54">
        <f>+IF(F28=0,"",År2024!W105)</f>
        <v>60.754547719910299</v>
      </c>
      <c r="X28" s="48"/>
      <c r="Z28" s="55"/>
      <c r="AA28" s="50"/>
    </row>
    <row r="29" spans="1:27" x14ac:dyDescent="0.35">
      <c r="A29" s="49">
        <f>+År2024!B106</f>
        <v>2024</v>
      </c>
      <c r="B29" s="49">
        <f>+År2024!D106</f>
        <v>4</v>
      </c>
      <c r="C29" s="50">
        <f t="shared" si="1"/>
        <v>6</v>
      </c>
      <c r="D29" s="50" t="str">
        <f t="shared" si="0"/>
        <v>Lørdag</v>
      </c>
      <c r="E29" s="51">
        <f>+År2024!E106</f>
        <v>45318</v>
      </c>
      <c r="F29" s="63">
        <f>+År2024!H106</f>
        <v>0</v>
      </c>
      <c r="G29" s="62">
        <f>+År2024!Y106</f>
        <v>0</v>
      </c>
      <c r="H29" s="52" t="str">
        <f>+IF(F29=0,"",År2024!I106)</f>
        <v/>
      </c>
      <c r="I29" s="52" t="str">
        <f>+IF(F29=0,"",År2024!J106)</f>
        <v/>
      </c>
      <c r="J29" s="52" t="str">
        <f>+IF(F29=0,"",År2024!K106)</f>
        <v/>
      </c>
      <c r="K29" s="52" t="str">
        <f t="shared" si="2"/>
        <v/>
      </c>
      <c r="L29" s="52" t="str">
        <f>+IF(F29=0,"",År2024!M106)</f>
        <v/>
      </c>
      <c r="M29" s="52" t="str">
        <f>+IF(F29=0,"",År2024!O106)</f>
        <v/>
      </c>
      <c r="N29" s="48"/>
      <c r="O29" s="53" t="str">
        <f>+IF(F29=0,"",År2024!P106)</f>
        <v/>
      </c>
      <c r="P29" s="53" t="str">
        <f>+IF(F29=0,"",År2024!Q106)</f>
        <v/>
      </c>
      <c r="Q29" s="50" t="str">
        <f>+IF(F29=0,"",År2024!R106)</f>
        <v/>
      </c>
      <c r="R29" s="50" t="str">
        <f>+IF(F29=0,"",År2024!S106)</f>
        <v/>
      </c>
      <c r="S29" s="48"/>
      <c r="T29" s="53" t="str">
        <f>+IF(F29=0,"",År2024!T106)</f>
        <v/>
      </c>
      <c r="U29" s="53" t="str">
        <f>+IF(G29=0,"",År2024!U106)</f>
        <v/>
      </c>
      <c r="V29" s="48"/>
      <c r="W29" s="54" t="str">
        <f>+IF(F29=0,"",År2024!W106)</f>
        <v/>
      </c>
      <c r="X29" s="48"/>
      <c r="Z29" s="55"/>
      <c r="AA29" s="50"/>
    </row>
    <row r="30" spans="1:27" x14ac:dyDescent="0.35">
      <c r="A30" s="49">
        <f>+År2024!B107</f>
        <v>2024</v>
      </c>
      <c r="B30" s="49">
        <f>+År2024!D107</f>
        <v>4</v>
      </c>
      <c r="C30" s="50">
        <f t="shared" si="1"/>
        <v>0</v>
      </c>
      <c r="D30" s="50" t="str">
        <f t="shared" si="0"/>
        <v>Søndag</v>
      </c>
      <c r="E30" s="51">
        <f>+År2024!E107</f>
        <v>45319</v>
      </c>
      <c r="F30" s="63">
        <f>+År2024!H107</f>
        <v>0</v>
      </c>
      <c r="G30" s="62">
        <f>+År2024!Y107</f>
        <v>0</v>
      </c>
      <c r="H30" s="52" t="str">
        <f>+IF(F30=0,"",År2024!I107)</f>
        <v/>
      </c>
      <c r="I30" s="52" t="str">
        <f>+IF(F30=0,"",År2024!J107)</f>
        <v/>
      </c>
      <c r="J30" s="52" t="str">
        <f>+IF(F30=0,"",År2024!K107)</f>
        <v/>
      </c>
      <c r="K30" s="52" t="str">
        <f t="shared" si="2"/>
        <v/>
      </c>
      <c r="L30" s="52" t="str">
        <f>+IF(F30=0,"",År2024!M107)</f>
        <v/>
      </c>
      <c r="M30" s="52" t="str">
        <f>+IF(F30=0,"",År2024!O107)</f>
        <v/>
      </c>
      <c r="N30" s="48"/>
      <c r="O30" s="53" t="str">
        <f>+IF(F30=0,"",År2024!P107)</f>
        <v/>
      </c>
      <c r="P30" s="53" t="str">
        <f>+IF(F30=0,"",År2024!Q107)</f>
        <v/>
      </c>
      <c r="Q30" s="50" t="str">
        <f>+IF(F30=0,"",År2024!R107)</f>
        <v/>
      </c>
      <c r="R30" s="50" t="str">
        <f>+IF(F30=0,"",År2024!S107)</f>
        <v/>
      </c>
      <c r="S30" s="48"/>
      <c r="T30" s="53" t="str">
        <f>+IF(F30=0,"",År2024!T107)</f>
        <v/>
      </c>
      <c r="U30" s="53" t="str">
        <f>+IF(G30=0,"",År2024!U107)</f>
        <v/>
      </c>
      <c r="V30" s="48"/>
      <c r="W30" s="54" t="str">
        <f>+IF(F30=0,"",År2024!W107)</f>
        <v/>
      </c>
      <c r="X30" s="48"/>
      <c r="Z30" s="55"/>
      <c r="AA30" s="50"/>
    </row>
    <row r="31" spans="1:27" x14ac:dyDescent="0.35">
      <c r="A31" s="49">
        <f>+År2024!B108</f>
        <v>2024</v>
      </c>
      <c r="B31" s="49">
        <f>+År2024!D108</f>
        <v>5</v>
      </c>
      <c r="C31" s="50">
        <f t="shared" si="1"/>
        <v>1</v>
      </c>
      <c r="D31" s="50" t="str">
        <f t="shared" si="0"/>
        <v>Mandag</v>
      </c>
      <c r="E31" s="51">
        <f>+År2024!E108</f>
        <v>45320</v>
      </c>
      <c r="F31" s="63">
        <f>+År2024!H108</f>
        <v>6538</v>
      </c>
      <c r="G31" s="62">
        <f>+År2024!Y108</f>
        <v>2148</v>
      </c>
      <c r="H31" s="52">
        <f>+IF(F31=0,"",År2024!I108)</f>
        <v>83.877314163352381</v>
      </c>
      <c r="I31" s="52">
        <f>+IF(F31=0,"",År2024!J108)</f>
        <v>12.723689631494688</v>
      </c>
      <c r="J31" s="52">
        <f>+IF(F31=0,"",År2024!K108)</f>
        <v>14.940640732265477</v>
      </c>
      <c r="K31" s="52">
        <f t="shared" si="2"/>
        <v>2.2169511007707889</v>
      </c>
      <c r="L31" s="52">
        <f>+IF(F31=0,"",År2024!M108)</f>
        <v>58.384988558352511</v>
      </c>
      <c r="M31" s="52">
        <f>+IF(F31=0,"",År2024!O108)</f>
        <v>11.278352402745895</v>
      </c>
      <c r="N31" s="48"/>
      <c r="O31" s="53">
        <f>+IF(F31=0,"",År2024!P108)</f>
        <v>45.378489702517186</v>
      </c>
      <c r="P31" s="53">
        <f>+IF(F31=0,"",År2024!Q108)</f>
        <v>45.164719358533802</v>
      </c>
      <c r="Q31" s="50">
        <f>+IF(F31=0,"",År2024!R108)</f>
        <v>119.1821510297483</v>
      </c>
      <c r="R31" s="50">
        <f>+IF(F31=0,"",År2024!S108)</f>
        <v>120.7013729977117</v>
      </c>
      <c r="S31" s="48"/>
      <c r="T31" s="53">
        <f>+IF(F31=0,"",År2024!T108)</f>
        <v>87.383378995433773</v>
      </c>
      <c r="U31" s="53">
        <f>+IF(G31=0,"",År2024!U108)</f>
        <v>84.198173515981807</v>
      </c>
      <c r="V31" s="48"/>
      <c r="W31" s="54">
        <f>+IF(F31=0,"",År2024!W108)</f>
        <v>60.504435607219342</v>
      </c>
      <c r="X31" s="48"/>
      <c r="Z31" s="55"/>
      <c r="AA31" s="50"/>
    </row>
    <row r="32" spans="1:27" x14ac:dyDescent="0.35">
      <c r="A32" s="49">
        <f>+År2024!B109</f>
        <v>2024</v>
      </c>
      <c r="B32" s="49">
        <f>+År2024!D109</f>
        <v>5</v>
      </c>
      <c r="C32" s="50">
        <f t="shared" si="1"/>
        <v>2</v>
      </c>
      <c r="D32" s="50" t="str">
        <f t="shared" si="0"/>
        <v>Tirsdag</v>
      </c>
      <c r="E32" s="51">
        <f>+År2024!E109</f>
        <v>45321</v>
      </c>
      <c r="F32" s="63">
        <f>+År2024!H109</f>
        <v>6387</v>
      </c>
      <c r="G32" s="62">
        <f>+År2024!Y109</f>
        <v>1914</v>
      </c>
      <c r="H32" s="52">
        <f>+IF(F32=0,"",År2024!I109)</f>
        <v>81.565871301079781</v>
      </c>
      <c r="I32" s="52">
        <f>+IF(F32=0,"",År2024!J109)</f>
        <v>12.012219227313544</v>
      </c>
      <c r="J32" s="52">
        <f>+IF(F32=0,"",År2024!K109)</f>
        <v>14.12319784414999</v>
      </c>
      <c r="K32" s="52">
        <f t="shared" si="2"/>
        <v>2.1109786168364462</v>
      </c>
      <c r="L32" s="52">
        <f>+IF(F32=0,"",År2024!M109)</f>
        <v>57.626454075903901</v>
      </c>
      <c r="M32" s="52">
        <f>+IF(F32=0,"",År2024!O109)</f>
        <v>11.201796541657224</v>
      </c>
      <c r="N32" s="48"/>
      <c r="O32" s="53">
        <f>+IF(F32=0,"",År2024!P109)</f>
        <v>46.128061109862969</v>
      </c>
      <c r="P32" s="53">
        <f>+IF(F32=0,"",År2024!Q109)</f>
        <v>45.529979788906338</v>
      </c>
      <c r="Q32" s="50">
        <f>+IF(F32=0,"",År2024!R109)</f>
        <v>118.33887267011002</v>
      </c>
      <c r="R32" s="50">
        <f>+IF(F32=0,"",År2024!S109)</f>
        <v>117.49854030990342</v>
      </c>
      <c r="S32" s="48"/>
      <c r="T32" s="53">
        <f>+IF(F32=0,"",År2024!T109)</f>
        <v>86.375123042505393</v>
      </c>
      <c r="U32" s="53">
        <f>+IF(G32=0,"",År2024!U109)</f>
        <v>82.513154362416017</v>
      </c>
      <c r="V32" s="48"/>
      <c r="W32" s="54">
        <f>+IF(F32=0,"",År2024!W109)</f>
        <v>60.934241427900417</v>
      </c>
      <c r="X32" s="48"/>
      <c r="Z32" s="55"/>
      <c r="AA32" s="50"/>
    </row>
    <row r="33" spans="1:27" x14ac:dyDescent="0.35">
      <c r="A33" s="49">
        <f>+År2024!B110</f>
        <v>2024</v>
      </c>
      <c r="B33" s="49">
        <f>+År2024!D110</f>
        <v>5</v>
      </c>
      <c r="C33" s="50">
        <f t="shared" si="1"/>
        <v>3</v>
      </c>
      <c r="D33" s="50" t="str">
        <f t="shared" si="0"/>
        <v>Onsdag</v>
      </c>
      <c r="E33" s="51">
        <f>+År2024!E110</f>
        <v>45322</v>
      </c>
      <c r="F33" s="63">
        <f>+År2024!H110</f>
        <v>6602</v>
      </c>
      <c r="G33" s="62">
        <f>+År2024!Y110</f>
        <v>2164</v>
      </c>
      <c r="H33" s="52">
        <f>+IF(F33=0,"",År2024!I110)</f>
        <v>83.855068161162819</v>
      </c>
      <c r="I33" s="52">
        <f>+IF(F33=0,"",År2024!J110)</f>
        <v>12.510243016125372</v>
      </c>
      <c r="J33" s="52">
        <f>+IF(F33=0,"",År2024!K110)</f>
        <v>14.971480472297946</v>
      </c>
      <c r="K33" s="52">
        <f t="shared" si="2"/>
        <v>2.4612374561725741</v>
      </c>
      <c r="L33" s="52">
        <f>+IF(F33=0,"",År2024!M110)</f>
        <v>58.734786557674816</v>
      </c>
      <c r="M33" s="52">
        <f>+IF(F33=0,"",År2024!O110)</f>
        <v>11.321271282633312</v>
      </c>
      <c r="N33" s="48"/>
      <c r="O33" s="53">
        <f>+IF(F33=0,"",År2024!P110)</f>
        <v>45.403405221339405</v>
      </c>
      <c r="P33" s="53">
        <f>+IF(F33=0,"",År2024!Q110)</f>
        <v>44.760336210813264</v>
      </c>
      <c r="Q33" s="50">
        <f>+IF(F33=0,"",År2024!R110)</f>
        <v>116.83473325766175</v>
      </c>
      <c r="R33" s="50">
        <f>+IF(F33=0,"",År2024!S110)</f>
        <v>118.5234960272418</v>
      </c>
      <c r="S33" s="48"/>
      <c r="T33" s="53">
        <f>+IF(F33=0,"",År2024!T110)</f>
        <v>87.284051432438474</v>
      </c>
      <c r="U33" s="53">
        <f>+IF(G33=0,"",År2024!U110)</f>
        <v>84.12849086397469</v>
      </c>
      <c r="V33" s="48"/>
      <c r="W33" s="54">
        <f>+IF(F33=0,"",År2024!W110)</f>
        <v>60.525598303544399</v>
      </c>
      <c r="X33" s="48"/>
      <c r="Z33" s="55"/>
      <c r="AA33" s="50"/>
    </row>
    <row r="34" spans="1:27" x14ac:dyDescent="0.35">
      <c r="A34" s="49">
        <f>+År2024!B111</f>
        <v>2024</v>
      </c>
      <c r="B34" s="49">
        <f>+År2024!D111</f>
        <v>5</v>
      </c>
      <c r="C34" s="50">
        <f t="shared" ref="C34:C48" si="3">WEEKDAY(E34)-1</f>
        <v>4</v>
      </c>
      <c r="D34" s="50" t="str">
        <f t="shared" si="0"/>
        <v>Torsdag</v>
      </c>
      <c r="E34" s="51">
        <f>+År2024!E111</f>
        <v>45323</v>
      </c>
      <c r="F34" s="63">
        <f>+År2024!H111</f>
        <v>6385</v>
      </c>
      <c r="G34" s="62">
        <f>+År2024!Y111</f>
        <v>1934</v>
      </c>
      <c r="H34" s="52">
        <f>+IF(F34=0,"",År2024!I111)</f>
        <v>82.323063429913759</v>
      </c>
      <c r="I34" s="52">
        <f>+IF(F34=0,"",År2024!J111)</f>
        <v>12.359566787003597</v>
      </c>
      <c r="J34" s="52">
        <f>+IF(F34=0,"",År2024!K111)</f>
        <v>14.646254512635387</v>
      </c>
      <c r="K34" s="52">
        <f t="shared" si="2"/>
        <v>2.2866877256317899</v>
      </c>
      <c r="L34" s="52">
        <f>+IF(F34=0,"",År2024!M111)</f>
        <v>58.140613718411366</v>
      </c>
      <c r="M34" s="52">
        <f>+IF(F34=0,"",År2024!O111)</f>
        <v>11.257761732852012</v>
      </c>
      <c r="N34" s="48"/>
      <c r="O34" s="53">
        <f>+IF(F34=0,"",År2024!P111)</f>
        <v>45.787714543812093</v>
      </c>
      <c r="P34" s="53">
        <f>+IF(F34=0,"",År2024!Q111)</f>
        <v>45.731376975169297</v>
      </c>
      <c r="Q34" s="50">
        <f>+IF(F34=0,"",År2024!R111)</f>
        <v>117.53429602888085</v>
      </c>
      <c r="R34" s="50">
        <f>+IF(F34=0,"",År2024!S111)</f>
        <v>118.66290613718409</v>
      </c>
      <c r="S34" s="48"/>
      <c r="T34" s="53">
        <f>+IF(F34=0,"",År2024!T111)</f>
        <v>87.035778577857883</v>
      </c>
      <c r="U34" s="53">
        <f>+IF(G34=0,"",År2024!U111)</f>
        <v>83.569621962196081</v>
      </c>
      <c r="V34" s="48"/>
      <c r="W34" s="54">
        <f>+IF(F34=0,"",År2024!W111)</f>
        <v>60.789506656225534</v>
      </c>
      <c r="X34" s="48"/>
      <c r="Z34" s="55"/>
      <c r="AA34" s="50"/>
    </row>
    <row r="35" spans="1:27" x14ac:dyDescent="0.35">
      <c r="A35" s="49">
        <f>+År2024!B112</f>
        <v>2024</v>
      </c>
      <c r="B35" s="49">
        <f>+År2024!D112</f>
        <v>5</v>
      </c>
      <c r="C35" s="50">
        <f t="shared" si="3"/>
        <v>5</v>
      </c>
      <c r="D35" s="50" t="str">
        <f t="shared" si="0"/>
        <v>Fredag</v>
      </c>
      <c r="E35" s="51">
        <f>+År2024!E112</f>
        <v>45324</v>
      </c>
      <c r="F35" s="63">
        <f>+År2024!H112</f>
        <v>3701</v>
      </c>
      <c r="G35" s="62">
        <f>+År2024!Y112</f>
        <v>1652</v>
      </c>
      <c r="H35" s="52">
        <f>+IF(F35=0,"",År2024!I112)</f>
        <v>83.700970008105941</v>
      </c>
      <c r="I35" s="52">
        <f>+IF(F35=0,"",År2024!J112)</f>
        <v>12.22010789602747</v>
      </c>
      <c r="J35" s="52">
        <f>+IF(F35=0,"",År2024!K112)</f>
        <v>14.766159882295225</v>
      </c>
      <c r="K35" s="52">
        <f t="shared" si="2"/>
        <v>2.5460519862677558</v>
      </c>
      <c r="L35" s="52">
        <f>+IF(F35=0,"",År2024!M112)</f>
        <v>57.843845022069743</v>
      </c>
      <c r="M35" s="52">
        <f>+IF(F35=0,"",År2024!O112)</f>
        <v>11.174203040706283</v>
      </c>
      <c r="N35" s="48"/>
      <c r="O35" s="53">
        <f>+IF(F35=0,"",År2024!P112)</f>
        <v>47.798331697742888</v>
      </c>
      <c r="P35" s="53">
        <f>+IF(F35=0,"",År2024!Q112)</f>
        <v>46.949975478175581</v>
      </c>
      <c r="Q35" s="50">
        <f>+IF(F35=0,"",År2024!R112)</f>
        <v>113.51446787641</v>
      </c>
      <c r="R35" s="50">
        <f>+IF(F35=0,"",År2024!S112)</f>
        <v>114.36635605689064</v>
      </c>
      <c r="S35" s="48"/>
      <c r="T35" s="53">
        <f>+IF(F35=0,"",År2024!T112)</f>
        <v>87.878239608802019</v>
      </c>
      <c r="U35" s="53">
        <f>+IF(G35=0,"",År2024!U112)</f>
        <v>83.326748166259392</v>
      </c>
      <c r="V35" s="48"/>
      <c r="W35" s="54">
        <f>+IF(F35=0,"",År2024!W112)</f>
        <v>60.670629559578494</v>
      </c>
      <c r="X35" s="48"/>
      <c r="Z35" s="55"/>
      <c r="AA35" s="50"/>
    </row>
    <row r="36" spans="1:27" x14ac:dyDescent="0.35">
      <c r="A36" s="49">
        <f>+År2024!B113</f>
        <v>2024</v>
      </c>
      <c r="B36" s="49">
        <f>+År2024!D113</f>
        <v>5</v>
      </c>
      <c r="C36" s="50">
        <f t="shared" si="3"/>
        <v>6</v>
      </c>
      <c r="D36" s="50" t="str">
        <f t="shared" si="0"/>
        <v>Lørdag</v>
      </c>
      <c r="E36" s="51">
        <f>+År2024!E113</f>
        <v>45325</v>
      </c>
      <c r="F36" s="63">
        <f>+År2024!H113</f>
        <v>0</v>
      </c>
      <c r="G36" s="62">
        <f>+År2024!Y113</f>
        <v>0</v>
      </c>
      <c r="H36" s="52" t="str">
        <f>+IF(F36=0,"",År2024!I113)</f>
        <v/>
      </c>
      <c r="I36" s="52" t="str">
        <f>+IF(F36=0,"",År2024!J113)</f>
        <v/>
      </c>
      <c r="J36" s="52" t="str">
        <f>+IF(F36=0,"",År2024!K113)</f>
        <v/>
      </c>
      <c r="K36" s="52" t="str">
        <f t="shared" si="2"/>
        <v/>
      </c>
      <c r="L36" s="52" t="str">
        <f>+IF(F36=0,"",År2024!M113)</f>
        <v/>
      </c>
      <c r="M36" s="52" t="str">
        <f>+IF(F36=0,"",År2024!O113)</f>
        <v/>
      </c>
      <c r="N36" s="48"/>
      <c r="O36" s="53" t="str">
        <f>+IF(F36=0,"",År2024!P113)</f>
        <v/>
      </c>
      <c r="P36" s="53" t="str">
        <f>+IF(F36=0,"",År2024!Q113)</f>
        <v/>
      </c>
      <c r="Q36" s="50" t="str">
        <f>+IF(F36=0,"",År2024!R113)</f>
        <v/>
      </c>
      <c r="R36" s="50" t="str">
        <f>+IF(F36=0,"",År2024!S113)</f>
        <v/>
      </c>
      <c r="S36" s="48"/>
      <c r="T36" s="53" t="str">
        <f>+IF(F36=0,"",År2024!T113)</f>
        <v/>
      </c>
      <c r="U36" s="53" t="str">
        <f>+IF(G36=0,"",År2024!U113)</f>
        <v/>
      </c>
      <c r="V36" s="48"/>
      <c r="W36" s="54" t="str">
        <f>+IF(F36=0,"",År2024!W113)</f>
        <v/>
      </c>
      <c r="X36" s="48"/>
      <c r="Z36" s="55"/>
      <c r="AA36" s="50"/>
    </row>
    <row r="37" spans="1:27" x14ac:dyDescent="0.35">
      <c r="A37" s="49">
        <f>+År2024!B114</f>
        <v>2024</v>
      </c>
      <c r="B37" s="49">
        <f>+År2024!D114</f>
        <v>5</v>
      </c>
      <c r="C37" s="50">
        <f t="shared" si="3"/>
        <v>0</v>
      </c>
      <c r="D37" s="50" t="str">
        <f t="shared" si="0"/>
        <v>Søndag</v>
      </c>
      <c r="E37" s="51">
        <f>+År2024!E114</f>
        <v>45326</v>
      </c>
      <c r="F37" s="63">
        <f>+År2024!H114</f>
        <v>0</v>
      </c>
      <c r="G37" s="62">
        <f>+År2024!Y114</f>
        <v>0</v>
      </c>
      <c r="H37" s="52" t="str">
        <f>+IF(F37=0,"",År2024!I114)</f>
        <v/>
      </c>
      <c r="I37" s="52" t="str">
        <f>+IF(F37=0,"",År2024!J114)</f>
        <v/>
      </c>
      <c r="J37" s="52" t="str">
        <f>+IF(F37=0,"",År2024!K114)</f>
        <v/>
      </c>
      <c r="K37" s="52" t="str">
        <f t="shared" si="2"/>
        <v/>
      </c>
      <c r="L37" s="52" t="str">
        <f>+IF(F37=0,"",År2024!M114)</f>
        <v/>
      </c>
      <c r="M37" s="52" t="str">
        <f>+IF(F37=0,"",År2024!O114)</f>
        <v/>
      </c>
      <c r="N37" s="48"/>
      <c r="O37" s="53" t="str">
        <f>+IF(F37=0,"",År2024!P114)</f>
        <v/>
      </c>
      <c r="P37" s="53" t="str">
        <f>+IF(F37=0,"",År2024!Q114)</f>
        <v/>
      </c>
      <c r="Q37" s="50" t="str">
        <f>+IF(F37=0,"",År2024!R114)</f>
        <v/>
      </c>
      <c r="R37" s="50" t="str">
        <f>+IF(F37=0,"",År2024!S114)</f>
        <v/>
      </c>
      <c r="S37" s="48"/>
      <c r="T37" s="53" t="str">
        <f>+IF(F37=0,"",År2024!T114)</f>
        <v/>
      </c>
      <c r="U37" s="53" t="str">
        <f>+IF(G37=0,"",År2024!U114)</f>
        <v/>
      </c>
      <c r="V37" s="48"/>
      <c r="W37" s="54" t="str">
        <f>+IF(F37=0,"",År2024!W114)</f>
        <v/>
      </c>
      <c r="X37" s="48"/>
      <c r="Z37" s="55"/>
      <c r="AA37" s="50"/>
    </row>
    <row r="38" spans="1:27" x14ac:dyDescent="0.35">
      <c r="A38" s="49">
        <f>+År2024!B115</f>
        <v>2024</v>
      </c>
      <c r="B38" s="49">
        <f>+År2024!D115</f>
        <v>6</v>
      </c>
      <c r="C38" s="50">
        <f t="shared" si="3"/>
        <v>1</v>
      </c>
      <c r="D38" s="50" t="str">
        <f t="shared" si="0"/>
        <v>Mandag</v>
      </c>
      <c r="E38" s="51">
        <f>+År2024!E115</f>
        <v>45327</v>
      </c>
      <c r="F38" s="63">
        <f>+År2024!H115</f>
        <v>5968</v>
      </c>
      <c r="G38" s="62">
        <f>+År2024!Y115</f>
        <v>1938</v>
      </c>
      <c r="H38" s="52">
        <f>+IF(F38=0,"",År2024!I115)</f>
        <v>82.470454088471556</v>
      </c>
      <c r="I38" s="52">
        <f>+IF(F38=0,"",År2024!J115)</f>
        <v>12.24183266932271</v>
      </c>
      <c r="J38" s="52">
        <f>+IF(F38=0,"",År2024!K115)</f>
        <v>14.441463414634097</v>
      </c>
      <c r="K38" s="52">
        <f t="shared" si="2"/>
        <v>2.1996307453113868</v>
      </c>
      <c r="L38" s="52">
        <f>+IF(F38=0,"",År2024!M115)</f>
        <v>57.284121453459377</v>
      </c>
      <c r="M38" s="52">
        <f>+IF(F38=0,"",År2024!O115)</f>
        <v>11.39795969146547</v>
      </c>
      <c r="N38" s="48"/>
      <c r="O38" s="53">
        <f>+IF(F38=0,"",År2024!P115)</f>
        <v>45.733316733067745</v>
      </c>
      <c r="P38" s="53">
        <f>+IF(F38=0,"",År2024!Q115)</f>
        <v>45.486560477849679</v>
      </c>
      <c r="Q38" s="50">
        <f>+IF(F38=0,"",År2024!R115)</f>
        <v>121.34892981582878</v>
      </c>
      <c r="R38" s="50">
        <f>+IF(F38=0,"",År2024!S115)</f>
        <v>120.61980592187111</v>
      </c>
      <c r="S38" s="48"/>
      <c r="T38" s="53">
        <f>+IF(F38=0,"",År2024!T115)</f>
        <v>87.408844720496901</v>
      </c>
      <c r="U38" s="53">
        <f>+IF(G38=0,"",År2024!U115)</f>
        <v>82.780372670807381</v>
      </c>
      <c r="V38" s="48"/>
      <c r="W38" s="54">
        <f>+IF(F38=0,"",År2024!W115)</f>
        <v>60.768599195710465</v>
      </c>
      <c r="X38" s="48"/>
      <c r="Z38" s="55"/>
      <c r="AA38" s="50"/>
    </row>
    <row r="39" spans="1:27" x14ac:dyDescent="0.35">
      <c r="A39" s="49">
        <f>+År2024!B116</f>
        <v>2024</v>
      </c>
      <c r="B39" s="49">
        <f>+År2024!D116</f>
        <v>6</v>
      </c>
      <c r="C39" s="50">
        <f t="shared" si="3"/>
        <v>2</v>
      </c>
      <c r="D39" s="50" t="str">
        <f t="shared" si="0"/>
        <v>Tirsdag</v>
      </c>
      <c r="E39" s="51">
        <f>+År2024!E116</f>
        <v>45328</v>
      </c>
      <c r="F39" s="63">
        <f>+År2024!H116</f>
        <v>5998</v>
      </c>
      <c r="G39" s="62">
        <f>+År2024!Y116</f>
        <v>1905</v>
      </c>
      <c r="H39" s="52">
        <f>+IF(F39=0,"",År2024!I116)</f>
        <v>82.64770423474485</v>
      </c>
      <c r="I39" s="52">
        <f>+IF(F39=0,"",År2024!J116)</f>
        <v>12.628360776603584</v>
      </c>
      <c r="J39" s="52">
        <f>+IF(F39=0,"",År2024!K116)</f>
        <v>14.993022113022112</v>
      </c>
      <c r="K39" s="52">
        <f t="shared" si="2"/>
        <v>2.3646613364185285</v>
      </c>
      <c r="L39" s="52">
        <f>+IF(F39=0,"",År2024!M116)</f>
        <v>59.063783783783791</v>
      </c>
      <c r="M39" s="52">
        <f>+IF(F39=0,"",År2024!O116)</f>
        <v>11.464898059444748</v>
      </c>
      <c r="N39" s="48"/>
      <c r="O39" s="53">
        <f>+IF(F39=0,"",År2024!P116)</f>
        <v>46.120117907148121</v>
      </c>
      <c r="P39" s="53">
        <f>+IF(F39=0,"",År2024!Q116)</f>
        <v>46.036855036855037</v>
      </c>
      <c r="Q39" s="50">
        <f>+IF(F39=0,"",År2024!R116)</f>
        <v>118.7722918201916</v>
      </c>
      <c r="R39" s="50">
        <f>+IF(F39=0,"",År2024!S116)</f>
        <v>121.30066322770816</v>
      </c>
      <c r="S39" s="48"/>
      <c r="T39" s="53">
        <f>+IF(F39=0,"",År2024!T116)</f>
        <v>87.558531211750193</v>
      </c>
      <c r="U39" s="53">
        <f>+IF(G39=0,"",År2024!U116)</f>
        <v>84.765679314565489</v>
      </c>
      <c r="V39" s="48"/>
      <c r="W39" s="54">
        <f>+IF(F39=0,"",År2024!W116)</f>
        <v>60.626875625208399</v>
      </c>
      <c r="X39" s="48"/>
      <c r="Z39" s="55"/>
      <c r="AA39" s="50"/>
    </row>
    <row r="40" spans="1:27" x14ac:dyDescent="0.35">
      <c r="A40" s="49">
        <f>+År2024!B117</f>
        <v>2024</v>
      </c>
      <c r="B40" s="49">
        <f>+År2024!D117</f>
        <v>6</v>
      </c>
      <c r="C40" s="50">
        <f t="shared" si="3"/>
        <v>3</v>
      </c>
      <c r="D40" s="50" t="str">
        <f t="shared" si="0"/>
        <v>Onsdag</v>
      </c>
      <c r="E40" s="51">
        <f>+År2024!E117</f>
        <v>45329</v>
      </c>
      <c r="F40" s="63">
        <f>+År2024!H117</f>
        <v>5559</v>
      </c>
      <c r="G40" s="62">
        <f>+År2024!Y117</f>
        <v>1795</v>
      </c>
      <c r="H40" s="52">
        <f>+IF(F40=0,"",År2024!I117)</f>
        <v>82.998711998560921</v>
      </c>
      <c r="I40" s="52">
        <f>+IF(F40=0,"",År2024!J117)</f>
        <v>12.439754207854691</v>
      </c>
      <c r="J40" s="52">
        <f>+IF(F40=0,"",År2024!K117)</f>
        <v>14.619444444444396</v>
      </c>
      <c r="K40" s="52">
        <f t="shared" si="2"/>
        <v>2.1796902365897051</v>
      </c>
      <c r="L40" s="52">
        <f>+IF(F40=0,"",År2024!M117)</f>
        <v>58.367895299145317</v>
      </c>
      <c r="M40" s="52">
        <f>+IF(F40=0,"",År2024!O117)</f>
        <v>11.563461538461461</v>
      </c>
      <c r="N40" s="48"/>
      <c r="O40" s="53">
        <f>+IF(F40=0,"",År2024!P117)</f>
        <v>46.330483569329409</v>
      </c>
      <c r="P40" s="53">
        <f>+IF(F40=0,"",År2024!Q117)</f>
        <v>45.83600427350428</v>
      </c>
      <c r="Q40" s="50">
        <f>+IF(F40=0,"",År2024!R117)</f>
        <v>124.0974893162393</v>
      </c>
      <c r="R40" s="50">
        <f>+IF(F40=0,"",År2024!S117)</f>
        <v>123.96474358974361</v>
      </c>
      <c r="S40" s="48"/>
      <c r="T40" s="53">
        <f>+IF(F40=0,"",År2024!T117)</f>
        <v>87.587490018632295</v>
      </c>
      <c r="U40" s="53">
        <f>+IF(G40=0,"",År2024!U117)</f>
        <v>83.726537130689252</v>
      </c>
      <c r="V40" s="48"/>
      <c r="W40" s="54">
        <f>+IF(F40=0,"",År2024!W117)</f>
        <v>60.610001798884689</v>
      </c>
      <c r="X40" s="48"/>
      <c r="Z40" s="55"/>
      <c r="AA40" s="50"/>
    </row>
    <row r="41" spans="1:27" x14ac:dyDescent="0.35">
      <c r="A41" s="49">
        <f>+År2024!B118</f>
        <v>2024</v>
      </c>
      <c r="B41" s="49">
        <f>+År2024!D118</f>
        <v>6</v>
      </c>
      <c r="C41" s="50">
        <f t="shared" si="3"/>
        <v>4</v>
      </c>
      <c r="D41" s="50" t="str">
        <f t="shared" si="0"/>
        <v>Torsdag</v>
      </c>
      <c r="E41" s="51">
        <f>+År2024!E118</f>
        <v>45330</v>
      </c>
      <c r="F41" s="63">
        <f>+År2024!H118</f>
        <v>6507</v>
      </c>
      <c r="G41" s="62">
        <f>+År2024!Y118</f>
        <v>1986</v>
      </c>
      <c r="H41" s="52">
        <f>+IF(F41=0,"",År2024!I118)</f>
        <v>83.726746580605393</v>
      </c>
      <c r="I41" s="52">
        <f>+IF(F41=0,"",År2024!J118)</f>
        <v>12.47280000000001</v>
      </c>
      <c r="J41" s="52">
        <f>+IF(F41=0,"",År2024!K118)</f>
        <v>14.697711619640076</v>
      </c>
      <c r="K41" s="52">
        <f t="shared" si="2"/>
        <v>2.224911619640066</v>
      </c>
      <c r="L41" s="52">
        <f>+IF(F41=0,"",År2024!M118)</f>
        <v>58.523217062874991</v>
      </c>
      <c r="M41" s="52">
        <f>+IF(F41=0,"",År2024!O118)</f>
        <v>11.355274261603363</v>
      </c>
      <c r="N41" s="48"/>
      <c r="O41" s="53">
        <f>+IF(F41=0,"",År2024!P118)</f>
        <v>46.01376859871197</v>
      </c>
      <c r="P41" s="53">
        <f>+IF(F41=0,"",År2024!Q118)</f>
        <v>45.706796979120391</v>
      </c>
      <c r="Q41" s="50">
        <f>+IF(F41=0,"",År2024!R118)</f>
        <v>125.5212080834999</v>
      </c>
      <c r="R41" s="50">
        <f>+IF(F41=0,"",År2024!S118)</f>
        <v>125.27026426826561</v>
      </c>
      <c r="S41" s="48"/>
      <c r="T41" s="53">
        <f>+IF(F41=0,"",År2024!T118)</f>
        <v>87.738239858124558</v>
      </c>
      <c r="U41" s="53">
        <f>+IF(G41=0,"",År2024!U118)</f>
        <v>84.168255375748416</v>
      </c>
      <c r="V41" s="48"/>
      <c r="W41" s="54">
        <f>+IF(F41=0,"",År2024!W118)</f>
        <v>60.606270170585518</v>
      </c>
      <c r="X41" s="48"/>
      <c r="Z41" s="55"/>
      <c r="AA41" s="50"/>
    </row>
    <row r="42" spans="1:27" x14ac:dyDescent="0.35">
      <c r="A42" s="49">
        <f>+År2024!B119</f>
        <v>2024</v>
      </c>
      <c r="B42" s="49">
        <f>+År2024!D119</f>
        <v>6</v>
      </c>
      <c r="C42" s="50">
        <f t="shared" si="3"/>
        <v>5</v>
      </c>
      <c r="D42" s="50" t="str">
        <f t="shared" si="0"/>
        <v>Fredag</v>
      </c>
      <c r="E42" s="51">
        <f>+År2024!E119</f>
        <v>45331</v>
      </c>
      <c r="F42" s="63">
        <f>+År2024!H119</f>
        <v>4761</v>
      </c>
      <c r="G42" s="62">
        <f>+År2024!Y119</f>
        <v>1502</v>
      </c>
      <c r="H42" s="52">
        <f>+IF(F42=0,"",År2024!I119)</f>
        <v>84.053169502205265</v>
      </c>
      <c r="I42" s="52">
        <f>+IF(F42=0,"",År2024!J119)</f>
        <v>12.418282548476476</v>
      </c>
      <c r="J42" s="52">
        <f>+IF(F42=0,"",År2024!K119)</f>
        <v>14.703076923076896</v>
      </c>
      <c r="K42" s="52">
        <f t="shared" si="2"/>
        <v>2.2847943746004198</v>
      </c>
      <c r="L42" s="52">
        <f>+IF(F42=0,"",År2024!M119)</f>
        <v>58.028738461538445</v>
      </c>
      <c r="M42" s="52">
        <f>+IF(F42=0,"",År2024!O119)</f>
        <v>11.396430769230763</v>
      </c>
      <c r="N42" s="48"/>
      <c r="O42" s="53">
        <f>+IF(F42=0,"",År2024!P119)</f>
        <v>46.125846153846162</v>
      </c>
      <c r="P42" s="53">
        <f>+IF(F42=0,"",År2024!Q119)</f>
        <v>45.356219211822655</v>
      </c>
      <c r="Q42" s="50">
        <f>+IF(F42=0,"",År2024!R119)</f>
        <v>127.10615384615382</v>
      </c>
      <c r="R42" s="50">
        <f>+IF(F42=0,"",År2024!S119)</f>
        <v>128.46030769230765</v>
      </c>
      <c r="S42" s="48"/>
      <c r="T42" s="53">
        <f>+IF(F42=0,"",År2024!T119)</f>
        <v>87.27031010132032</v>
      </c>
      <c r="U42" s="53">
        <f>+IF(G42=0,"",År2024!U119)</f>
        <v>83.804728277555853</v>
      </c>
      <c r="V42" s="48"/>
      <c r="W42" s="54">
        <f>+IF(F42=0,"",År2024!W119)</f>
        <v>60.658475110270949</v>
      </c>
      <c r="X42" s="48"/>
      <c r="Z42" s="55"/>
      <c r="AA42" s="50"/>
    </row>
    <row r="43" spans="1:27" x14ac:dyDescent="0.35">
      <c r="A43" s="49">
        <f>+År2024!B120</f>
        <v>2024</v>
      </c>
      <c r="B43" s="49">
        <f>+År2024!D120</f>
        <v>6</v>
      </c>
      <c r="C43" s="50">
        <f t="shared" si="3"/>
        <v>6</v>
      </c>
      <c r="D43" s="50" t="str">
        <f t="shared" si="0"/>
        <v>Lørdag</v>
      </c>
      <c r="E43" s="51">
        <f>+År2024!E120</f>
        <v>45332</v>
      </c>
      <c r="F43" s="63">
        <f>+År2024!H120</f>
        <v>0</v>
      </c>
      <c r="G43" s="62">
        <f>+År2024!Y120</f>
        <v>0</v>
      </c>
      <c r="H43" s="52" t="str">
        <f>+IF(F43=0,"",År2024!I120)</f>
        <v/>
      </c>
      <c r="I43" s="52" t="str">
        <f>+IF(F43=0,"",År2024!J120)</f>
        <v/>
      </c>
      <c r="J43" s="52" t="str">
        <f>+IF(F43=0,"",År2024!K120)</f>
        <v/>
      </c>
      <c r="K43" s="52" t="str">
        <f t="shared" si="2"/>
        <v/>
      </c>
      <c r="L43" s="52" t="str">
        <f>+IF(F43=0,"",År2024!M120)</f>
        <v/>
      </c>
      <c r="M43" s="52" t="str">
        <f>+IF(F43=0,"",År2024!O120)</f>
        <v/>
      </c>
      <c r="N43" s="48"/>
      <c r="O43" s="53" t="str">
        <f>+IF(F43=0,"",År2024!P120)</f>
        <v/>
      </c>
      <c r="P43" s="53" t="str">
        <f>+IF(F43=0,"",År2024!Q120)</f>
        <v/>
      </c>
      <c r="Q43" s="50" t="str">
        <f>+IF(F43=0,"",År2024!R120)</f>
        <v/>
      </c>
      <c r="R43" s="50" t="str">
        <f>+IF(F43=0,"",År2024!S120)</f>
        <v/>
      </c>
      <c r="S43" s="48"/>
      <c r="T43" s="53" t="str">
        <f>+IF(F43=0,"",År2024!T120)</f>
        <v/>
      </c>
      <c r="U43" s="53" t="str">
        <f>+IF(G43=0,"",År2024!U120)</f>
        <v/>
      </c>
      <c r="V43" s="48"/>
      <c r="W43" s="54" t="str">
        <f>+IF(F43=0,"",År2024!W120)</f>
        <v/>
      </c>
      <c r="X43" s="48"/>
      <c r="Z43" s="55"/>
      <c r="AA43" s="50"/>
    </row>
    <row r="44" spans="1:27" x14ac:dyDescent="0.35">
      <c r="A44" s="49">
        <f>+År2024!B121</f>
        <v>2024</v>
      </c>
      <c r="B44" s="49">
        <f>+År2024!D121</f>
        <v>6</v>
      </c>
      <c r="C44" s="50">
        <f t="shared" si="3"/>
        <v>0</v>
      </c>
      <c r="D44" s="50" t="str">
        <f t="shared" si="0"/>
        <v>Søndag</v>
      </c>
      <c r="E44" s="51">
        <f>+År2024!E121</f>
        <v>45333</v>
      </c>
      <c r="F44" s="63">
        <f>+År2024!H121</f>
        <v>3</v>
      </c>
      <c r="G44" s="62">
        <f>+År2024!Y121</f>
        <v>3</v>
      </c>
      <c r="H44" s="52">
        <f>+IF(F44=0,"",År2024!I121)</f>
        <v>86.17333333333336</v>
      </c>
      <c r="I44" s="52">
        <f>+IF(F44=0,"",År2024!J121)</f>
        <v>0</v>
      </c>
      <c r="J44" s="52">
        <f>+IF(F44=0,"",År2024!K121)</f>
        <v>0</v>
      </c>
      <c r="K44" s="52">
        <f t="shared" si="2"/>
        <v>0</v>
      </c>
      <c r="L44" s="52">
        <f>+IF(F44=0,"",År2024!M121)</f>
        <v>0</v>
      </c>
      <c r="M44" s="52">
        <f>+IF(F44=0,"",År2024!O121)</f>
        <v>0</v>
      </c>
      <c r="N44" s="48"/>
      <c r="O44" s="53">
        <f>+IF(F44=0,"",År2024!P121)</f>
        <v>0</v>
      </c>
      <c r="P44" s="53">
        <f>+IF(F44=0,"",År2024!Q121)</f>
        <v>0</v>
      </c>
      <c r="Q44" s="50">
        <f>+IF(F44=0,"",År2024!R121)</f>
        <v>0</v>
      </c>
      <c r="R44" s="50">
        <f>+IF(F44=0,"",År2024!S121)</f>
        <v>0</v>
      </c>
      <c r="S44" s="48"/>
      <c r="T44" s="53">
        <f>+IF(F44=0,"",År2024!T121)</f>
        <v>0</v>
      </c>
      <c r="U44" s="53">
        <f>+IF(G44=0,"",År2024!U121)</f>
        <v>0</v>
      </c>
      <c r="V44" s="48"/>
      <c r="W44" s="54">
        <f>+IF(F44=0,"",År2024!W121)</f>
        <v>61.66666666666665</v>
      </c>
      <c r="X44" s="48"/>
      <c r="Z44" s="55"/>
      <c r="AA44" s="50"/>
    </row>
    <row r="45" spans="1:27" x14ac:dyDescent="0.35">
      <c r="A45" s="49">
        <f>+År2024!B122</f>
        <v>2024</v>
      </c>
      <c r="B45" s="49">
        <f>+År2024!D122</f>
        <v>7</v>
      </c>
      <c r="C45" s="50">
        <f t="shared" si="3"/>
        <v>1</v>
      </c>
      <c r="D45" s="50" t="str">
        <f t="shared" si="0"/>
        <v>Mandag</v>
      </c>
      <c r="E45" s="51">
        <f>+År2024!E122</f>
        <v>45334</v>
      </c>
      <c r="F45" s="63">
        <f>+År2024!H122</f>
        <v>6687</v>
      </c>
      <c r="G45" s="62">
        <f>+År2024!Y122</f>
        <v>2228</v>
      </c>
      <c r="H45" s="52">
        <f>+IF(F45=0,"",År2024!I122)</f>
        <v>83.039295648272685</v>
      </c>
      <c r="I45" s="52">
        <f>+IF(F45=0,"",År2024!J122)</f>
        <v>12.472665916760379</v>
      </c>
      <c r="J45" s="52">
        <f>+IF(F45=0,"",År2024!K122)</f>
        <v>14.557049696424604</v>
      </c>
      <c r="K45" s="52">
        <f t="shared" si="2"/>
        <v>2.0843837796642255</v>
      </c>
      <c r="L45" s="52">
        <f>+IF(F45=0,"",År2024!M122)</f>
        <v>58.00580166404324</v>
      </c>
      <c r="M45" s="52">
        <f>+IF(F45=0,"",År2024!O122)</f>
        <v>11.654676258992785</v>
      </c>
      <c r="N45" s="48"/>
      <c r="O45" s="53">
        <f>+IF(F45=0,"",År2024!P122)</f>
        <v>45.564454443194592</v>
      </c>
      <c r="P45" s="53">
        <f>+IF(F45=0,"",År2024!Q122)</f>
        <v>45.03372302158273</v>
      </c>
      <c r="Q45" s="50">
        <f>+IF(F45=0,"",År2024!R122)</f>
        <v>123.61119856082752</v>
      </c>
      <c r="R45" s="50">
        <f>+IF(F45=0,"",År2024!S122)</f>
        <v>124.28259892086329</v>
      </c>
      <c r="S45" s="48"/>
      <c r="T45" s="53">
        <f>+IF(F45=0,"",År2024!T122)</f>
        <v>86.454994388327577</v>
      </c>
      <c r="U45" s="53">
        <f>+IF(G45=0,"",År2024!U122)</f>
        <v>83.834882154882379</v>
      </c>
      <c r="V45" s="48"/>
      <c r="W45" s="54">
        <f>+IF(F45=0,"",År2024!W122)</f>
        <v>60.808733363242126</v>
      </c>
      <c r="X45" s="48"/>
      <c r="Z45" s="55"/>
      <c r="AA45" s="50"/>
    </row>
    <row r="46" spans="1:27" x14ac:dyDescent="0.35">
      <c r="A46" s="49">
        <f>+År2024!B123</f>
        <v>2024</v>
      </c>
      <c r="B46" s="49">
        <f>+År2024!D123</f>
        <v>7</v>
      </c>
      <c r="C46" s="50">
        <f t="shared" si="3"/>
        <v>2</v>
      </c>
      <c r="D46" s="50" t="str">
        <f t="shared" si="0"/>
        <v>Tirsdag</v>
      </c>
      <c r="E46" s="51">
        <f>+År2024!E123</f>
        <v>45335</v>
      </c>
      <c r="F46" s="63">
        <f>+År2024!H123</f>
        <v>6140</v>
      </c>
      <c r="G46" s="62">
        <f>+År2024!Y123</f>
        <v>2184</v>
      </c>
      <c r="H46" s="52">
        <f>+IF(F46=0,"",År2024!I123)</f>
        <v>83.597073289901985</v>
      </c>
      <c r="I46" s="52">
        <f>+IF(F46=0,"",År2024!J123)</f>
        <v>12.686626139817657</v>
      </c>
      <c r="J46" s="52">
        <f>+IF(F46=0,"",År2024!K123)</f>
        <v>14.935258358662598</v>
      </c>
      <c r="K46" s="52">
        <f t="shared" si="2"/>
        <v>2.248632218844941</v>
      </c>
      <c r="L46" s="52">
        <f>+IF(F46=0,"",År2024!M123)</f>
        <v>58.62548125633225</v>
      </c>
      <c r="M46" s="52">
        <f>+IF(F46=0,"",År2024!O123)</f>
        <v>11.736237022030878</v>
      </c>
      <c r="N46" s="48"/>
      <c r="O46" s="53">
        <f>+IF(F46=0,"",År2024!P123)</f>
        <v>45.658814589665639</v>
      </c>
      <c r="P46" s="53">
        <f>+IF(F46=0,"",År2024!Q123)</f>
        <v>44.940684410646398</v>
      </c>
      <c r="Q46" s="50">
        <f>+IF(F46=0,"",År2024!R123)</f>
        <v>123.40744492276528</v>
      </c>
      <c r="R46" s="50">
        <f>+IF(F46=0,"",År2024!S123)</f>
        <v>123.0688781970119</v>
      </c>
      <c r="S46" s="48"/>
      <c r="T46" s="53">
        <f>+IF(F46=0,"",År2024!T123)</f>
        <v>87.79297092288256</v>
      </c>
      <c r="U46" s="53">
        <f>+IF(G46=0,"",År2024!U123)</f>
        <v>84.770720606826615</v>
      </c>
      <c r="V46" s="48"/>
      <c r="W46" s="54">
        <f>+IF(F46=0,"",År2024!W123)</f>
        <v>60.566449511400641</v>
      </c>
      <c r="X46" s="48"/>
      <c r="Z46" s="55"/>
      <c r="AA46" s="50"/>
    </row>
    <row r="47" spans="1:27" x14ac:dyDescent="0.35">
      <c r="A47" s="49">
        <f>+År2024!B124</f>
        <v>2024</v>
      </c>
      <c r="B47" s="49">
        <f>+År2024!D124</f>
        <v>7</v>
      </c>
      <c r="C47" s="50">
        <f t="shared" si="3"/>
        <v>3</v>
      </c>
      <c r="D47" s="50" t="str">
        <f t="shared" si="0"/>
        <v>Onsdag</v>
      </c>
      <c r="E47" s="51">
        <f>+År2024!E124</f>
        <v>45336</v>
      </c>
      <c r="F47" s="63">
        <f>+År2024!H124</f>
        <v>5984</v>
      </c>
      <c r="G47" s="62">
        <f>+År2024!Y124</f>
        <v>2027</v>
      </c>
      <c r="H47" s="52">
        <f>+IF(F47=0,"",År2024!I124)</f>
        <v>84.795559826202989</v>
      </c>
      <c r="I47" s="52">
        <f>+IF(F47=0,"",År2024!J124)</f>
        <v>12.19659725749111</v>
      </c>
      <c r="J47" s="52">
        <f>+IF(F47=0,"",År2024!K124)</f>
        <v>14.325679451358855</v>
      </c>
      <c r="K47" s="52">
        <f t="shared" si="2"/>
        <v>2.1290821938677453</v>
      </c>
      <c r="L47" s="52">
        <f>+IF(F47=0,"",År2024!M124)</f>
        <v>58.760731521462894</v>
      </c>
      <c r="M47" s="52">
        <f>+IF(F47=0,"",År2024!O124)</f>
        <v>11.47451776649744</v>
      </c>
      <c r="N47" s="48"/>
      <c r="O47" s="53">
        <f>+IF(F47=0,"",År2024!P124)</f>
        <v>45.307340614681237</v>
      </c>
      <c r="P47" s="53">
        <f>+IF(F47=0,"",År2024!Q124)</f>
        <v>44.355166285859369</v>
      </c>
      <c r="Q47" s="50">
        <f>+IF(F47=0,"",År2024!R124)</f>
        <v>123.51979695431471</v>
      </c>
      <c r="R47" s="50">
        <f>+IF(F47=0,"",År2024!S124)</f>
        <v>123.33451776649744</v>
      </c>
      <c r="S47" s="48"/>
      <c r="T47" s="53">
        <f>+IF(F47=0,"",År2024!T124)</f>
        <v>87.271742980015006</v>
      </c>
      <c r="U47" s="53">
        <f>+IF(G47=0,"",År2024!U124)</f>
        <v>83.863647862382948</v>
      </c>
      <c r="V47" s="48"/>
      <c r="W47" s="54">
        <f>+IF(F47=0,"",År2024!W124)</f>
        <v>60.639705882352942</v>
      </c>
      <c r="X47" s="48"/>
      <c r="Z47" s="55"/>
      <c r="AA47" s="50"/>
    </row>
    <row r="48" spans="1:27" x14ac:dyDescent="0.35">
      <c r="A48" s="49">
        <f>+År2024!B125</f>
        <v>2024</v>
      </c>
      <c r="B48" s="49">
        <f>+År2024!D125</f>
        <v>7</v>
      </c>
      <c r="C48" s="50">
        <f t="shared" si="3"/>
        <v>4</v>
      </c>
      <c r="D48" s="50" t="str">
        <f t="shared" si="0"/>
        <v>Torsdag</v>
      </c>
      <c r="E48" s="51">
        <f>+År2024!E125</f>
        <v>45337</v>
      </c>
      <c r="F48" s="63">
        <f>+År2024!H125</f>
        <v>5953</v>
      </c>
      <c r="G48" s="62">
        <f>+År2024!Y125</f>
        <v>2025</v>
      </c>
      <c r="H48" s="52">
        <f>+IF(F48=0,"",År2024!I125)</f>
        <v>83.608767008230814</v>
      </c>
      <c r="I48" s="52">
        <f>+IF(F48=0,"",År2024!J125)</f>
        <v>12.502968270214952</v>
      </c>
      <c r="J48" s="52">
        <f>+IF(F48=0,"",År2024!K125)</f>
        <v>14.79887410440122</v>
      </c>
      <c r="K48" s="52">
        <f t="shared" si="2"/>
        <v>2.2959058341862679</v>
      </c>
      <c r="L48" s="52">
        <f>+IF(F48=0,"",År2024!M125)</f>
        <v>58.975742067553945</v>
      </c>
      <c r="M48" s="52">
        <f>+IF(F48=0,"",År2024!O125)</f>
        <v>11.544165813715471</v>
      </c>
      <c r="N48" s="48"/>
      <c r="O48" s="53">
        <f>+IF(F48=0,"",År2024!P125)</f>
        <v>45.336489252814722</v>
      </c>
      <c r="P48" s="53">
        <f>+IF(F48=0,"",År2024!Q125)</f>
        <v>44.809572562068062</v>
      </c>
      <c r="Q48" s="50">
        <f>+IF(F48=0,"",År2024!R125)</f>
        <v>127.10440122824971</v>
      </c>
      <c r="R48" s="50">
        <f>+IF(F48=0,"",År2024!S125)</f>
        <v>126.5470829068577</v>
      </c>
      <c r="S48" s="48"/>
      <c r="T48" s="53">
        <f>+IF(F48=0,"",År2024!T125)</f>
        <v>88.320275439938655</v>
      </c>
      <c r="U48" s="53">
        <f>+IF(G48=0,"",År2024!U125)</f>
        <v>84.698546289211905</v>
      </c>
      <c r="V48" s="48"/>
      <c r="W48" s="54">
        <f>+IF(F48=0,"",År2024!W125)</f>
        <v>60.627582731395954</v>
      </c>
      <c r="X48" s="48"/>
      <c r="Z48" s="55"/>
      <c r="AA48" s="50"/>
    </row>
    <row r="49" spans="1:27" x14ac:dyDescent="0.35">
      <c r="A49" s="49">
        <f>+År2024!B126</f>
        <v>2024</v>
      </c>
      <c r="B49" s="49">
        <f>+År2024!D126</f>
        <v>7</v>
      </c>
      <c r="C49" s="50">
        <f t="shared" ref="C49:C112" si="4">WEEKDAY(E49)-1</f>
        <v>5</v>
      </c>
      <c r="D49" s="50" t="str">
        <f t="shared" si="0"/>
        <v>Fredag</v>
      </c>
      <c r="E49" s="51">
        <f>+År2024!E126</f>
        <v>45338</v>
      </c>
      <c r="F49" s="63">
        <f>+År2024!H126</f>
        <v>3049</v>
      </c>
      <c r="G49" s="62">
        <f>+År2024!Y126</f>
        <v>1513</v>
      </c>
      <c r="H49" s="52">
        <f>+IF(F49=0,"",År2024!I126)</f>
        <v>84.324981961299201</v>
      </c>
      <c r="I49" s="52">
        <f>+IF(F49=0,"",År2024!J126)</f>
        <v>12.630517354289438</v>
      </c>
      <c r="J49" s="52">
        <f>+IF(F49=0,"",År2024!K126)</f>
        <v>14.732547478716453</v>
      </c>
      <c r="K49" s="52">
        <f t="shared" si="2"/>
        <v>2.1020301244270154</v>
      </c>
      <c r="L49" s="52">
        <f>+IF(F49=0,"",År2024!M126)</f>
        <v>58.062475442043159</v>
      </c>
      <c r="M49" s="52">
        <f>+IF(F49=0,"",År2024!O126)</f>
        <v>11.615455140798955</v>
      </c>
      <c r="N49" s="48"/>
      <c r="O49" s="53">
        <f>+IF(F49=0,"",År2024!P126)</f>
        <v>46.934512115258677</v>
      </c>
      <c r="P49" s="53">
        <f>+IF(F49=0,"",År2024!Q126)</f>
        <v>45.690694626474446</v>
      </c>
      <c r="Q49" s="50">
        <f>+IF(F49=0,"",År2024!R126)</f>
        <v>121.61100196463651</v>
      </c>
      <c r="R49" s="50">
        <f>+IF(F49=0,"",År2024!S126)</f>
        <v>121.46496398166344</v>
      </c>
      <c r="S49" s="48"/>
      <c r="T49" s="53">
        <f>+IF(F49=0,"",År2024!T126)</f>
        <v>88.222961513372454</v>
      </c>
      <c r="U49" s="53">
        <f>+IF(G49=0,"",År2024!U126)</f>
        <v>83.905805609915248</v>
      </c>
      <c r="V49" s="48"/>
      <c r="W49" s="54">
        <f>+IF(F49=0,"",År2024!W126)</f>
        <v>60.477533617579581</v>
      </c>
      <c r="X49" s="48"/>
      <c r="Z49" s="55"/>
      <c r="AA49" s="50"/>
    </row>
    <row r="50" spans="1:27" x14ac:dyDescent="0.35">
      <c r="A50" s="49">
        <f>+År2024!B127</f>
        <v>2024</v>
      </c>
      <c r="B50" s="49">
        <f>+År2024!D127</f>
        <v>7</v>
      </c>
      <c r="C50" s="50">
        <f t="shared" si="4"/>
        <v>6</v>
      </c>
      <c r="D50" s="50" t="str">
        <f t="shared" si="0"/>
        <v>Lørdag</v>
      </c>
      <c r="E50" s="51">
        <f>+År2024!E127</f>
        <v>45339</v>
      </c>
      <c r="F50" s="63">
        <f>+År2024!H127</f>
        <v>0</v>
      </c>
      <c r="G50" s="62">
        <f>+År2024!Y127</f>
        <v>0</v>
      </c>
      <c r="H50" s="52" t="str">
        <f>+IF(F50=0,"",År2024!I127)</f>
        <v/>
      </c>
      <c r="I50" s="52" t="str">
        <f>+IF(F50=0,"",År2024!J127)</f>
        <v/>
      </c>
      <c r="J50" s="52" t="str">
        <f>+IF(F50=0,"",År2024!K127)</f>
        <v/>
      </c>
      <c r="K50" s="52" t="str">
        <f t="shared" ref="K50:K103" si="5">+IF(F50=0,"",J50-I50)</f>
        <v/>
      </c>
      <c r="L50" s="52" t="str">
        <f>+IF(F50=0,"",År2024!M127)</f>
        <v/>
      </c>
      <c r="M50" s="52" t="str">
        <f>+IF(F50=0,"",År2024!O127)</f>
        <v/>
      </c>
      <c r="N50" s="48"/>
      <c r="O50" s="53" t="str">
        <f>+IF(F50=0,"",År2024!P127)</f>
        <v/>
      </c>
      <c r="P50" s="53" t="str">
        <f>+IF(F50=0,"",År2024!Q127)</f>
        <v/>
      </c>
      <c r="Q50" s="50" t="str">
        <f>+IF(F50=0,"",År2024!R127)</f>
        <v/>
      </c>
      <c r="R50" s="50" t="str">
        <f>+IF(F50=0,"",År2024!S127)</f>
        <v/>
      </c>
      <c r="S50" s="48"/>
      <c r="T50" s="53" t="str">
        <f>+IF(F50=0,"",År2024!T127)</f>
        <v/>
      </c>
      <c r="U50" s="53" t="str">
        <f>+IF(G50=0,"",År2024!U127)</f>
        <v/>
      </c>
      <c r="V50" s="48"/>
      <c r="W50" s="54" t="str">
        <f>+IF(F50=0,"",År2024!W127)</f>
        <v/>
      </c>
      <c r="X50" s="48"/>
      <c r="Z50" s="55"/>
      <c r="AA50" s="50"/>
    </row>
    <row r="51" spans="1:27" x14ac:dyDescent="0.35">
      <c r="A51" s="49">
        <f>+År2024!B128</f>
        <v>2024</v>
      </c>
      <c r="B51" s="49">
        <f>+År2024!D128</f>
        <v>7</v>
      </c>
      <c r="C51" s="50">
        <f t="shared" si="4"/>
        <v>0</v>
      </c>
      <c r="D51" s="50" t="str">
        <f t="shared" si="0"/>
        <v>Søndag</v>
      </c>
      <c r="E51" s="51">
        <f>+År2024!E128</f>
        <v>45340</v>
      </c>
      <c r="F51" s="63">
        <f>+År2024!H128</f>
        <v>0</v>
      </c>
      <c r="G51" s="62">
        <f>+År2024!Y128</f>
        <v>0</v>
      </c>
      <c r="H51" s="52" t="str">
        <f>+IF(F51=0,"",År2024!I128)</f>
        <v/>
      </c>
      <c r="I51" s="52" t="str">
        <f>+IF(F51=0,"",År2024!J128)</f>
        <v/>
      </c>
      <c r="J51" s="52" t="str">
        <f>+IF(F51=0,"",År2024!K128)</f>
        <v/>
      </c>
      <c r="K51" s="52" t="str">
        <f t="shared" si="5"/>
        <v/>
      </c>
      <c r="L51" s="52" t="str">
        <f>+IF(F51=0,"",År2024!M128)</f>
        <v/>
      </c>
      <c r="M51" s="52" t="str">
        <f>+IF(F51=0,"",År2024!O128)</f>
        <v/>
      </c>
      <c r="N51" s="48"/>
      <c r="O51" s="53" t="str">
        <f>+IF(F51=0,"",År2024!P128)</f>
        <v/>
      </c>
      <c r="P51" s="53" t="str">
        <f>+IF(F51=0,"",År2024!Q128)</f>
        <v/>
      </c>
      <c r="Q51" s="50" t="str">
        <f>+IF(F51=0,"",År2024!R128)</f>
        <v/>
      </c>
      <c r="R51" s="50" t="str">
        <f>+IF(F51=0,"",År2024!S128)</f>
        <v/>
      </c>
      <c r="S51" s="48"/>
      <c r="T51" s="53" t="str">
        <f>+IF(F51=0,"",År2024!T128)</f>
        <v/>
      </c>
      <c r="U51" s="53" t="str">
        <f>+IF(G51=0,"",År2024!U128)</f>
        <v/>
      </c>
      <c r="V51" s="48"/>
      <c r="W51" s="54" t="str">
        <f>+IF(F51=0,"",År2024!W128)</f>
        <v/>
      </c>
      <c r="X51" s="48"/>
      <c r="Z51" s="55"/>
      <c r="AA51" s="50"/>
    </row>
    <row r="52" spans="1:27" x14ac:dyDescent="0.35">
      <c r="A52" s="49">
        <f>+År2024!B129</f>
        <v>2024</v>
      </c>
      <c r="B52" s="49">
        <f>+År2024!D129</f>
        <v>8</v>
      </c>
      <c r="C52" s="50">
        <f t="shared" si="4"/>
        <v>1</v>
      </c>
      <c r="D52" s="50" t="str">
        <f t="shared" si="0"/>
        <v>Mandag</v>
      </c>
      <c r="E52" s="51">
        <f>+År2024!E129</f>
        <v>45341</v>
      </c>
      <c r="F52" s="63">
        <f>+År2024!H129</f>
        <v>7340</v>
      </c>
      <c r="G52" s="62">
        <f>+År2024!Y129</f>
        <v>2279</v>
      </c>
      <c r="H52" s="52">
        <f>+IF(F52=0,"",År2024!I129)</f>
        <v>82.787216621253378</v>
      </c>
      <c r="I52" s="52">
        <f>+IF(F52=0,"",År2024!J129)</f>
        <v>12.597732245872317</v>
      </c>
      <c r="J52" s="52">
        <f>+IF(F52=0,"",År2024!K129)</f>
        <v>14.850517104216427</v>
      </c>
      <c r="K52" s="52">
        <f t="shared" si="5"/>
        <v>2.2527848583441106</v>
      </c>
      <c r="L52" s="52">
        <f>+IF(F52=0,"",År2024!M129)</f>
        <v>58.755887032617345</v>
      </c>
      <c r="M52" s="52">
        <f>+IF(F52=0,"",År2024!O129)</f>
        <v>11.237788385043761</v>
      </c>
      <c r="N52" s="48"/>
      <c r="O52" s="53">
        <f>+IF(F52=0,"",År2024!P129)</f>
        <v>45.681456426581775</v>
      </c>
      <c r="P52" s="53">
        <f>+IF(F52=0,"",År2024!Q129)</f>
        <v>44.779701492537313</v>
      </c>
      <c r="Q52" s="50">
        <f>+IF(F52=0,"",År2024!R129)</f>
        <v>123.0574781225139</v>
      </c>
      <c r="R52" s="50">
        <f>+IF(F52=0,"",År2024!S129)</f>
        <v>122.84307875894989</v>
      </c>
      <c r="S52" s="48"/>
      <c r="T52" s="53">
        <f>+IF(F52=0,"",År2024!T129)</f>
        <v>87.489487230251612</v>
      </c>
      <c r="U52" s="53">
        <f>+IF(G52=0,"",År2024!U129)</f>
        <v>84.219956444268263</v>
      </c>
      <c r="V52" s="48"/>
      <c r="W52" s="54">
        <f>+IF(F52=0,"",År2024!W129)</f>
        <v>60.620980926430512</v>
      </c>
      <c r="X52" s="48"/>
      <c r="Z52" s="55"/>
      <c r="AA52" s="50"/>
    </row>
    <row r="53" spans="1:27" x14ac:dyDescent="0.35">
      <c r="A53" s="49">
        <f>+År2024!B130</f>
        <v>2024</v>
      </c>
      <c r="B53" s="49">
        <f>+År2024!D130</f>
        <v>8</v>
      </c>
      <c r="C53" s="50">
        <f t="shared" si="4"/>
        <v>2</v>
      </c>
      <c r="D53" s="50" t="str">
        <f t="shared" si="0"/>
        <v>Tirsdag</v>
      </c>
      <c r="E53" s="51">
        <f>+År2024!E130</f>
        <v>45342</v>
      </c>
      <c r="F53" s="63">
        <f>+År2024!H130</f>
        <v>6148</v>
      </c>
      <c r="G53" s="62">
        <f>+År2024!Y130</f>
        <v>2203</v>
      </c>
      <c r="H53" s="52">
        <f>+IF(F53=0,"",År2024!I130)</f>
        <v>84.50628334417695</v>
      </c>
      <c r="I53" s="52">
        <f>+IF(F53=0,"",År2024!J130)</f>
        <v>12.795751215766591</v>
      </c>
      <c r="J53" s="52">
        <f>+IF(F53=0,"",År2024!K130)</f>
        <v>14.92207725761066</v>
      </c>
      <c r="K53" s="52">
        <f t="shared" si="5"/>
        <v>2.1263260418440684</v>
      </c>
      <c r="L53" s="52">
        <f>+IF(F53=0,"",År2024!M130)</f>
        <v>59.15896648759275</v>
      </c>
      <c r="M53" s="52">
        <f>+IF(F53=0,"",År2024!O130)</f>
        <v>11.416879795396436</v>
      </c>
      <c r="N53" s="48"/>
      <c r="O53" s="53">
        <f>+IF(F53=0,"",År2024!P130)</f>
        <v>45.122407170294487</v>
      </c>
      <c r="P53" s="53">
        <f>+IF(F53=0,"",År2024!Q130)</f>
        <v>44.102583781018154</v>
      </c>
      <c r="Q53" s="50">
        <f>+IF(F53=0,"",År2024!R130)</f>
        <v>121.23177283192632</v>
      </c>
      <c r="R53" s="50">
        <f>+IF(F53=0,"",År2024!S130)</f>
        <v>121.1636828644501</v>
      </c>
      <c r="S53" s="48"/>
      <c r="T53" s="53">
        <f>+IF(F53=0,"",År2024!T130)</f>
        <v>88.175571356018438</v>
      </c>
      <c r="U53" s="53">
        <f>+IF(G53=0,"",År2024!U130)</f>
        <v>84.545454545454405</v>
      </c>
      <c r="V53" s="48"/>
      <c r="W53" s="54">
        <f>+IF(F53=0,"",År2024!W130)</f>
        <v>60.440631099544575</v>
      </c>
      <c r="X53" s="48"/>
      <c r="Z53" s="55"/>
      <c r="AA53" s="50"/>
    </row>
    <row r="54" spans="1:27" x14ac:dyDescent="0.35">
      <c r="A54" s="49">
        <f>+År2024!B131</f>
        <v>2024</v>
      </c>
      <c r="B54" s="49">
        <f>+År2024!D131</f>
        <v>8</v>
      </c>
      <c r="C54" s="50">
        <f t="shared" si="4"/>
        <v>3</v>
      </c>
      <c r="D54" s="50" t="str">
        <f t="shared" si="0"/>
        <v>Onsdag</v>
      </c>
      <c r="E54" s="51">
        <f>+År2024!E131</f>
        <v>45343</v>
      </c>
      <c r="F54" s="63">
        <f>+År2024!H131</f>
        <v>6412</v>
      </c>
      <c r="G54" s="62">
        <f>+År2024!Y131</f>
        <v>1988</v>
      </c>
      <c r="H54" s="52">
        <f>+IF(F54=0,"",År2024!I131)</f>
        <v>83.542475046787018</v>
      </c>
      <c r="I54" s="52">
        <f>+IF(F54=0,"",År2024!J131)</f>
        <v>12.503040224508869</v>
      </c>
      <c r="J54" s="52">
        <f>+IF(F54=0,"",År2024!K131)</f>
        <v>14.581529109188692</v>
      </c>
      <c r="K54" s="52">
        <f t="shared" si="5"/>
        <v>2.0784888846798228</v>
      </c>
      <c r="L54" s="52">
        <f>+IF(F54=0,"",År2024!M131)</f>
        <v>58.578302548515182</v>
      </c>
      <c r="M54" s="52">
        <f>+IF(F54=0,"",År2024!O131)</f>
        <v>11.30212765957447</v>
      </c>
      <c r="N54" s="48"/>
      <c r="O54" s="53">
        <f>+IF(F54=0,"",År2024!P131)</f>
        <v>45.584852734922862</v>
      </c>
      <c r="P54" s="53">
        <f>+IF(F54=0,"",År2024!Q131)</f>
        <v>44.886496606599579</v>
      </c>
      <c r="Q54" s="50">
        <f>+IF(F54=0,"",År2024!R131)</f>
        <v>122.99088359046284</v>
      </c>
      <c r="R54" s="50">
        <f>+IF(F54=0,"",År2024!S131)</f>
        <v>122.00818139317438</v>
      </c>
      <c r="S54" s="48"/>
      <c r="T54" s="53">
        <f>+IF(F54=0,"",År2024!T131)</f>
        <v>88.346213003961793</v>
      </c>
      <c r="U54" s="53">
        <f>+IF(G54=0,"",År2024!U131)</f>
        <v>83.982102074108653</v>
      </c>
      <c r="V54" s="48"/>
      <c r="W54" s="54">
        <f>+IF(F54=0,"",År2024!W131)</f>
        <v>60.688552713661871</v>
      </c>
      <c r="X54" s="48"/>
      <c r="Z54" s="55"/>
      <c r="AA54" s="50"/>
    </row>
    <row r="55" spans="1:27" x14ac:dyDescent="0.35">
      <c r="A55" s="49">
        <f>+År2024!B132</f>
        <v>2024</v>
      </c>
      <c r="B55" s="49">
        <f>+År2024!D132</f>
        <v>8</v>
      </c>
      <c r="C55" s="50">
        <f t="shared" si="4"/>
        <v>4</v>
      </c>
      <c r="D55" s="50" t="str">
        <f t="shared" si="0"/>
        <v>Torsdag</v>
      </c>
      <c r="E55" s="51">
        <f>+År2024!E132</f>
        <v>45344</v>
      </c>
      <c r="F55" s="63">
        <f>+År2024!H132</f>
        <v>6693</v>
      </c>
      <c r="G55" s="62">
        <f>+År2024!Y132</f>
        <v>2329</v>
      </c>
      <c r="H55" s="52">
        <f>+IF(F55=0,"",År2024!I132)</f>
        <v>80.714305991333987</v>
      </c>
      <c r="I55" s="52">
        <f>+IF(F55=0,"",År2024!J132)</f>
        <v>12.394738056773647</v>
      </c>
      <c r="J55" s="52">
        <f>+IF(F55=0,"",År2024!K132)</f>
        <v>14.801568627450964</v>
      </c>
      <c r="K55" s="52">
        <f t="shared" si="5"/>
        <v>2.4068305706773163</v>
      </c>
      <c r="L55" s="52">
        <f>+IF(F55=0,"",År2024!M132)</f>
        <v>58.324475201845331</v>
      </c>
      <c r="M55" s="52">
        <f>+IF(F55=0,"",År2024!O132)</f>
        <v>11.394973483975109</v>
      </c>
      <c r="N55" s="48"/>
      <c r="O55" s="53">
        <f>+IF(F55=0,"",År2024!P132)</f>
        <v>45.997461343180241</v>
      </c>
      <c r="P55" s="53">
        <f>+IF(F55=0,"",År2024!Q132)</f>
        <v>44.89545349642281</v>
      </c>
      <c r="Q55" s="50">
        <f>+IF(F55=0,"",År2024!R132)</f>
        <v>124.7724233341019</v>
      </c>
      <c r="R55" s="50">
        <f>+IF(F55=0,"",År2024!S132)</f>
        <v>121.67558219967719</v>
      </c>
      <c r="S55" s="48"/>
      <c r="T55" s="53">
        <f>+IF(F55=0,"",År2024!T132)</f>
        <v>88.277701149425397</v>
      </c>
      <c r="U55" s="53">
        <f>+IF(G55=0,"",År2024!U132)</f>
        <v>83.929103448275924</v>
      </c>
      <c r="V55" s="48"/>
      <c r="W55" s="54">
        <f>+IF(F55=0,"",År2024!W132)</f>
        <v>60.810100104586866</v>
      </c>
      <c r="X55" s="48"/>
      <c r="Z55" s="55"/>
      <c r="AA55" s="50"/>
    </row>
    <row r="56" spans="1:27" x14ac:dyDescent="0.35">
      <c r="A56" s="49">
        <f>+År2024!B133</f>
        <v>2024</v>
      </c>
      <c r="B56" s="49">
        <f>+År2024!D133</f>
        <v>8</v>
      </c>
      <c r="C56" s="50">
        <f t="shared" si="4"/>
        <v>5</v>
      </c>
      <c r="D56" s="50" t="str">
        <f t="shared" si="0"/>
        <v>Fredag</v>
      </c>
      <c r="E56" s="51">
        <f>+År2024!E133</f>
        <v>45345</v>
      </c>
      <c r="F56" s="63">
        <f>+År2024!H133</f>
        <v>3764</v>
      </c>
      <c r="G56" s="62">
        <f>+År2024!Y133</f>
        <v>1738</v>
      </c>
      <c r="H56" s="52">
        <f>+IF(F56=0,"",År2024!I133)</f>
        <v>81.968631774707802</v>
      </c>
      <c r="I56" s="52">
        <f>+IF(F56=0,"",År2024!J133)</f>
        <v>12.08108910891089</v>
      </c>
      <c r="J56" s="52">
        <f>+IF(F56=0,"",År2024!K133)</f>
        <v>13.94779593858344</v>
      </c>
      <c r="K56" s="52">
        <f t="shared" si="5"/>
        <v>1.86670682967255</v>
      </c>
      <c r="L56" s="52">
        <f>+IF(F56=0,"",År2024!M133)</f>
        <v>56.531946508172382</v>
      </c>
      <c r="M56" s="52">
        <f>+IF(F56=0,"",År2024!O133)</f>
        <v>11.35841584158416</v>
      </c>
      <c r="N56" s="48"/>
      <c r="O56" s="53">
        <f>+IF(F56=0,"",År2024!P133)</f>
        <v>47.200990099009914</v>
      </c>
      <c r="P56" s="53">
        <f>+IF(F56=0,"",År2024!Q133)</f>
        <v>46.275742574257421</v>
      </c>
      <c r="Q56" s="50">
        <f>+IF(F56=0,"",År2024!R133)</f>
        <v>127.93663366336632</v>
      </c>
      <c r="R56" s="50">
        <f>+IF(F56=0,"",År2024!S133)</f>
        <v>127.76237623762376</v>
      </c>
      <c r="S56" s="48"/>
      <c r="T56" s="53">
        <f>+IF(F56=0,"",År2024!T133)</f>
        <v>84.920672601384652</v>
      </c>
      <c r="U56" s="53">
        <f>+IF(G56=0,"",År2024!U133)</f>
        <v>81.581701285855758</v>
      </c>
      <c r="V56" s="48"/>
      <c r="W56" s="54">
        <f>+IF(F56=0,"",År2024!W133)</f>
        <v>60.869287991498418</v>
      </c>
      <c r="X56" s="48"/>
      <c r="Z56" s="55"/>
      <c r="AA56" s="50"/>
    </row>
    <row r="57" spans="1:27" x14ac:dyDescent="0.35">
      <c r="A57" s="49">
        <f>+År2024!B134</f>
        <v>2024</v>
      </c>
      <c r="B57" s="49">
        <f>+År2024!D134</f>
        <v>8</v>
      </c>
      <c r="C57" s="50">
        <f t="shared" si="4"/>
        <v>6</v>
      </c>
      <c r="D57" s="50" t="str">
        <f t="shared" si="0"/>
        <v>Lørdag</v>
      </c>
      <c r="E57" s="51">
        <f>+År2024!E134</f>
        <v>45346</v>
      </c>
      <c r="F57" s="63">
        <f>+År2024!H134</f>
        <v>0</v>
      </c>
      <c r="G57" s="62">
        <f>+År2024!Y134</f>
        <v>0</v>
      </c>
      <c r="H57" s="52" t="str">
        <f>+IF(F57=0,"",År2024!I134)</f>
        <v/>
      </c>
      <c r="I57" s="52" t="str">
        <f>+IF(F57=0,"",År2024!J134)</f>
        <v/>
      </c>
      <c r="J57" s="52" t="str">
        <f>+IF(F57=0,"",År2024!K134)</f>
        <v/>
      </c>
      <c r="K57" s="52" t="str">
        <f t="shared" si="5"/>
        <v/>
      </c>
      <c r="L57" s="52" t="str">
        <f>+IF(F57=0,"",År2024!M134)</f>
        <v/>
      </c>
      <c r="M57" s="52" t="str">
        <f>+IF(F57=0,"",År2024!O134)</f>
        <v/>
      </c>
      <c r="N57" s="48"/>
      <c r="O57" s="53" t="str">
        <f>+IF(F57=0,"",År2024!P134)</f>
        <v/>
      </c>
      <c r="P57" s="53" t="str">
        <f>+IF(F57=0,"",År2024!Q134)</f>
        <v/>
      </c>
      <c r="Q57" s="50" t="str">
        <f>+IF(F57=0,"",År2024!R134)</f>
        <v/>
      </c>
      <c r="R57" s="50" t="str">
        <f>+IF(F57=0,"",År2024!S134)</f>
        <v/>
      </c>
      <c r="S57" s="48"/>
      <c r="T57" s="53" t="str">
        <f>+IF(F57=0,"",År2024!T134)</f>
        <v/>
      </c>
      <c r="U57" s="53" t="str">
        <f>+IF(G57=0,"",År2024!U134)</f>
        <v/>
      </c>
      <c r="V57" s="48"/>
      <c r="W57" s="54" t="str">
        <f>+IF(F57=0,"",År2024!W134)</f>
        <v/>
      </c>
      <c r="X57" s="48"/>
      <c r="Z57" s="55"/>
      <c r="AA57" s="50"/>
    </row>
    <row r="58" spans="1:27" x14ac:dyDescent="0.35">
      <c r="A58" s="49">
        <f>+År2024!B135</f>
        <v>2024</v>
      </c>
      <c r="B58" s="49">
        <f>+År2024!D135</f>
        <v>8</v>
      </c>
      <c r="C58" s="50">
        <f t="shared" si="4"/>
        <v>0</v>
      </c>
      <c r="D58" s="50" t="str">
        <f t="shared" si="0"/>
        <v>Søndag</v>
      </c>
      <c r="E58" s="51">
        <f>+År2024!E135</f>
        <v>45347</v>
      </c>
      <c r="F58" s="63">
        <f>+År2024!H135</f>
        <v>0</v>
      </c>
      <c r="G58" s="62">
        <f>+År2024!Y135</f>
        <v>0</v>
      </c>
      <c r="H58" s="52" t="str">
        <f>+IF(F58=0,"",År2024!I135)</f>
        <v/>
      </c>
      <c r="I58" s="52" t="str">
        <f>+IF(F58=0,"",År2024!J135)</f>
        <v/>
      </c>
      <c r="J58" s="52" t="str">
        <f>+IF(F58=0,"",År2024!K135)</f>
        <v/>
      </c>
      <c r="K58" s="52" t="str">
        <f t="shared" si="5"/>
        <v/>
      </c>
      <c r="L58" s="52" t="str">
        <f>+IF(F58=0,"",År2024!M135)</f>
        <v/>
      </c>
      <c r="M58" s="52" t="str">
        <f>+IF(F58=0,"",År2024!O135)</f>
        <v/>
      </c>
      <c r="N58" s="48"/>
      <c r="O58" s="53" t="str">
        <f>+IF(F58=0,"",År2024!P135)</f>
        <v/>
      </c>
      <c r="P58" s="53" t="str">
        <f>+IF(F58=0,"",År2024!Q135)</f>
        <v/>
      </c>
      <c r="Q58" s="50" t="str">
        <f>+IF(F58=0,"",År2024!R135)</f>
        <v/>
      </c>
      <c r="R58" s="50" t="str">
        <f>+IF(F58=0,"",År2024!S135)</f>
        <v/>
      </c>
      <c r="S58" s="48"/>
      <c r="T58" s="53" t="str">
        <f>+IF(F58=0,"",År2024!T135)</f>
        <v/>
      </c>
      <c r="U58" s="53" t="str">
        <f>+IF(G58=0,"",År2024!U135)</f>
        <v/>
      </c>
      <c r="V58" s="48"/>
      <c r="W58" s="54" t="str">
        <f>+IF(F58=0,"",År2024!W135)</f>
        <v/>
      </c>
      <c r="X58" s="48"/>
      <c r="Z58" s="55"/>
      <c r="AA58" s="50"/>
    </row>
    <row r="59" spans="1:27" x14ac:dyDescent="0.35">
      <c r="A59" s="49">
        <f>+År2024!B136</f>
        <v>2024</v>
      </c>
      <c r="B59" s="49">
        <f>+År2024!D136</f>
        <v>9</v>
      </c>
      <c r="C59" s="50">
        <f t="shared" si="4"/>
        <v>1</v>
      </c>
      <c r="D59" s="50" t="str">
        <f t="shared" si="0"/>
        <v>Mandag</v>
      </c>
      <c r="E59" s="51">
        <f>+År2024!E136</f>
        <v>45348</v>
      </c>
      <c r="F59" s="63">
        <f>+År2024!H136</f>
        <v>5897</v>
      </c>
      <c r="G59" s="62">
        <f>+År2024!Y136</f>
        <v>2176</v>
      </c>
      <c r="H59" s="52">
        <f>+IF(F59=0,"",År2024!I136)</f>
        <v>83.689330167881863</v>
      </c>
      <c r="I59" s="52">
        <f>+IF(F59=0,"",År2024!J136)</f>
        <v>12.707522243192257</v>
      </c>
      <c r="J59" s="52">
        <f>+IF(F59=0,"",År2024!K136)</f>
        <v>14.927885652642988</v>
      </c>
      <c r="K59" s="52">
        <f t="shared" si="5"/>
        <v>2.2203634094507319</v>
      </c>
      <c r="L59" s="52">
        <f>+IF(F59=0,"",År2024!M136)</f>
        <v>59.243311758360385</v>
      </c>
      <c r="M59" s="52">
        <f>+IF(F59=0,"",År2024!O136)</f>
        <v>11.471825289835513</v>
      </c>
      <c r="N59" s="48"/>
      <c r="O59" s="53">
        <f>+IF(F59=0,"",År2024!P136)</f>
        <v>45.894282632146719</v>
      </c>
      <c r="P59" s="53">
        <f>+IF(F59=0,"",År2024!Q136)</f>
        <v>44.983014289565929</v>
      </c>
      <c r="Q59" s="50">
        <f>+IF(F59=0,"",År2024!R136)</f>
        <v>124.58021029927204</v>
      </c>
      <c r="R59" s="50">
        <f>+IF(F59=0,"",År2024!S136)</f>
        <v>123.92019412240498</v>
      </c>
      <c r="S59" s="48"/>
      <c r="T59" s="53">
        <f>+IF(F59=0,"",År2024!T136)</f>
        <v>88.842930245084844</v>
      </c>
      <c r="U59" s="53">
        <f>+IF(G59=0,"",År2024!U136)</f>
        <v>85.203555076757311</v>
      </c>
      <c r="V59" s="48"/>
      <c r="W59" s="54">
        <f>+IF(F59=0,"",År2024!W136)</f>
        <v>60.659148719687984</v>
      </c>
      <c r="X59" s="48"/>
      <c r="Z59" s="55"/>
      <c r="AA59" s="50"/>
    </row>
    <row r="60" spans="1:27" x14ac:dyDescent="0.35">
      <c r="A60" s="49">
        <f>+År2024!B137</f>
        <v>2024</v>
      </c>
      <c r="B60" s="49">
        <f>+År2024!D137</f>
        <v>9</v>
      </c>
      <c r="C60" s="50">
        <f t="shared" si="4"/>
        <v>2</v>
      </c>
      <c r="D60" s="50" t="str">
        <f t="shared" si="0"/>
        <v>Tirsdag</v>
      </c>
      <c r="E60" s="51">
        <f>+År2024!E137</f>
        <v>45349</v>
      </c>
      <c r="F60" s="63">
        <f>+År2024!H137</f>
        <v>6624</v>
      </c>
      <c r="G60" s="62">
        <f>+År2024!Y137</f>
        <v>2196</v>
      </c>
      <c r="H60" s="52">
        <f>+IF(F60=0,"",År2024!I137)</f>
        <v>84.101710446859371</v>
      </c>
      <c r="I60" s="52">
        <f>+IF(F60=0,"",År2024!J137)</f>
        <v>12.861244888686983</v>
      </c>
      <c r="J60" s="52">
        <f>+IF(F60=0,"",År2024!K137)</f>
        <v>15.04513495123609</v>
      </c>
      <c r="K60" s="52">
        <f t="shared" si="5"/>
        <v>2.1838900625491071</v>
      </c>
      <c r="L60" s="52">
        <f>+IF(F60=0,"",År2024!M137)</f>
        <v>59.266817872533501</v>
      </c>
      <c r="M60" s="52">
        <f>+IF(F60=0,"",År2024!O137)</f>
        <v>11.385274127775238</v>
      </c>
      <c r="N60" s="48"/>
      <c r="O60" s="53">
        <f>+IF(F60=0,"",År2024!P137)</f>
        <v>45.876218544547747</v>
      </c>
      <c r="P60" s="53">
        <f>+IF(F60=0,"",År2024!Q137)</f>
        <v>45.113075005665074</v>
      </c>
      <c r="Q60" s="50">
        <f>+IF(F60=0,"",År2024!R137)</f>
        <v>122.87873980054398</v>
      </c>
      <c r="R60" s="50">
        <f>+IF(F60=0,"",År2024!S137)</f>
        <v>124.03398278205709</v>
      </c>
      <c r="S60" s="48"/>
      <c r="T60" s="53">
        <f>+IF(F60=0,"",År2024!T137)</f>
        <v>88.61244062429337</v>
      </c>
      <c r="U60" s="53">
        <f>+IF(G60=0,"",År2024!U137)</f>
        <v>85.074100882153743</v>
      </c>
      <c r="V60" s="48"/>
      <c r="W60" s="54">
        <f>+IF(F60=0,"",År2024!W137)</f>
        <v>60.535175120772941</v>
      </c>
      <c r="X60" s="48"/>
      <c r="Z60" s="55"/>
      <c r="AA60" s="50"/>
    </row>
    <row r="61" spans="1:27" x14ac:dyDescent="0.35">
      <c r="A61" s="49">
        <f>+År2024!B138</f>
        <v>2024</v>
      </c>
      <c r="B61" s="49">
        <f>+År2024!D138</f>
        <v>9</v>
      </c>
      <c r="C61" s="50">
        <f t="shared" si="4"/>
        <v>3</v>
      </c>
      <c r="D61" s="50" t="str">
        <f t="shared" si="0"/>
        <v>Onsdag</v>
      </c>
      <c r="E61" s="51">
        <f>+År2024!E138</f>
        <v>45350</v>
      </c>
      <c r="F61" s="63">
        <f>+År2024!H138</f>
        <v>5831</v>
      </c>
      <c r="G61" s="62">
        <f>+År2024!Y138</f>
        <v>2389</v>
      </c>
      <c r="H61" s="52">
        <f>+IF(F61=0,"",År2024!I138)</f>
        <v>84.038629737609085</v>
      </c>
      <c r="I61" s="52">
        <f>+IF(F61=0,"",År2024!J138)</f>
        <v>12.377933450087601</v>
      </c>
      <c r="J61" s="52">
        <f>+IF(F61=0,"",År2024!K138)</f>
        <v>14.734267367192089</v>
      </c>
      <c r="K61" s="52">
        <f t="shared" si="5"/>
        <v>2.3563339171044877</v>
      </c>
      <c r="L61" s="52">
        <f>+IF(F61=0,"",År2024!M138)</f>
        <v>57.92942206654989</v>
      </c>
      <c r="M61" s="52">
        <f>+IF(F61=0,"",År2024!O138)</f>
        <v>11.626145316603449</v>
      </c>
      <c r="N61" s="48"/>
      <c r="O61" s="53">
        <f>+IF(F61=0,"",År2024!P138)</f>
        <v>47.372737886748389</v>
      </c>
      <c r="P61" s="53">
        <f>+IF(G61=0,"",År2024!Q138)</f>
        <v>46.343165887850475</v>
      </c>
      <c r="Q61" s="50">
        <f>+IF(F61=0,"",År2024!R138)</f>
        <v>141.64721330609862</v>
      </c>
      <c r="R61" s="50">
        <f>+IF(F61=0,"",År2024!S138)</f>
        <v>140.66180332652462</v>
      </c>
      <c r="S61" s="48"/>
      <c r="T61" s="53">
        <f>+IF(F61=0,"",År2024!T138)</f>
        <v>87.608903113180062</v>
      </c>
      <c r="U61" s="53">
        <f>+IF(G61=0,"",År2024!U138)</f>
        <v>83.703520512074519</v>
      </c>
      <c r="V61" s="48"/>
      <c r="W61" s="54">
        <f>+IF(F61=0,"",År2024!W138)</f>
        <v>60.605385011147312</v>
      </c>
      <c r="X61" s="48"/>
      <c r="Z61" s="55"/>
      <c r="AA61" s="50"/>
    </row>
    <row r="62" spans="1:27" x14ac:dyDescent="0.35">
      <c r="A62" s="49">
        <f>+År2024!B139</f>
        <v>2024</v>
      </c>
      <c r="B62" s="49">
        <f>+År2024!D139</f>
        <v>9</v>
      </c>
      <c r="C62" s="50">
        <f t="shared" si="4"/>
        <v>4</v>
      </c>
      <c r="D62" s="50" t="str">
        <f t="shared" si="0"/>
        <v>Torsdag</v>
      </c>
      <c r="E62" s="51">
        <f>+År2024!E139</f>
        <v>45351</v>
      </c>
      <c r="F62" s="63">
        <f>+År2024!H139</f>
        <v>6411</v>
      </c>
      <c r="G62" s="62">
        <f>+År2024!Y139</f>
        <v>2212</v>
      </c>
      <c r="H62" s="52">
        <f>+IF(F62=0,"",År2024!I139)</f>
        <v>83.292171268132932</v>
      </c>
      <c r="I62" s="52">
        <f>+IF(F62=0,"",År2024!J139)</f>
        <v>12.462754491017964</v>
      </c>
      <c r="J62" s="52">
        <f>+IF(F62=0,"",År2024!K139)</f>
        <v>14.75203446625178</v>
      </c>
      <c r="K62" s="52">
        <f t="shared" si="5"/>
        <v>2.289279975233816</v>
      </c>
      <c r="L62" s="52">
        <f>+IF(F62=0,"",År2024!M139)</f>
        <v>58.080995691718357</v>
      </c>
      <c r="M62" s="52">
        <f>+IF(F62=0,"",År2024!O139)</f>
        <v>11.394638583054101</v>
      </c>
      <c r="N62" s="48"/>
      <c r="O62" s="53">
        <f>+IF(F62=0,"",År2024!P139)</f>
        <v>47.260129465356016</v>
      </c>
      <c r="P62" s="53">
        <f>+IF(G62=0,"",År2024!Q139)</f>
        <v>46.43954991620781</v>
      </c>
      <c r="Q62" s="50">
        <f>+IF(F62=0,"",År2024!R139)</f>
        <v>135.55925305242997</v>
      </c>
      <c r="R62" s="50">
        <f>+IF(F62=0,"",År2024!S139)</f>
        <v>135.53829583532789</v>
      </c>
      <c r="S62" s="48"/>
      <c r="T62" s="53">
        <f>+IF(F62=0,"",År2024!T139)</f>
        <v>86.882159063768754</v>
      </c>
      <c r="U62" s="53">
        <f>+IF(G62=0,"",År2024!U139)</f>
        <v>83.740960114640515</v>
      </c>
      <c r="V62" s="48"/>
      <c r="W62" s="54">
        <f>+IF(F62=0,"",År2024!W139)</f>
        <v>60.566214319138993</v>
      </c>
      <c r="X62" s="48"/>
      <c r="Z62" s="55"/>
      <c r="AA62" s="50"/>
    </row>
    <row r="63" spans="1:27" x14ac:dyDescent="0.35">
      <c r="A63" s="49">
        <f>+År2024!B140</f>
        <v>2024</v>
      </c>
      <c r="B63" s="49">
        <f>+År2024!D140</f>
        <v>9</v>
      </c>
      <c r="C63" s="50">
        <f t="shared" si="4"/>
        <v>5</v>
      </c>
      <c r="D63" s="50" t="str">
        <f t="shared" si="0"/>
        <v>Fredag</v>
      </c>
      <c r="E63" s="51">
        <f>+År2024!E140</f>
        <v>45352</v>
      </c>
      <c r="F63" s="63">
        <f>+År2024!H140</f>
        <v>4563</v>
      </c>
      <c r="G63" s="62">
        <f>+År2024!Y140</f>
        <v>1315</v>
      </c>
      <c r="H63" s="52">
        <f>+IF(F63=0,"",År2024!I140)</f>
        <v>82.306815691430941</v>
      </c>
      <c r="I63" s="52">
        <f>+IF(F63=0,"",År2024!J140)</f>
        <v>12.034549423136877</v>
      </c>
      <c r="J63" s="52">
        <f>+IF(F63=0,"",År2024!K140)</f>
        <v>14.280099812850951</v>
      </c>
      <c r="K63" s="52">
        <f t="shared" si="5"/>
        <v>2.2455503897140741</v>
      </c>
      <c r="L63" s="52">
        <f>+IF(F63=0,"",År2024!M140)</f>
        <v>57.015470991890119</v>
      </c>
      <c r="M63" s="52">
        <f>+IF(F63=0,"",År2024!O140)</f>
        <v>11.498067331670811</v>
      </c>
      <c r="N63" s="48"/>
      <c r="O63" s="53">
        <f>+IF(F63=0,"",År2024!P140)</f>
        <v>46.237605238540709</v>
      </c>
      <c r="P63" s="53">
        <f>+IF(G63=0,"",År2024!Q140)</f>
        <v>45.381279251170042</v>
      </c>
      <c r="Q63" s="50">
        <f>+IF(F63=0,"",År2024!R140)</f>
        <v>137.08385286783039</v>
      </c>
      <c r="R63" s="50">
        <f>+IF(F63=0,"",År2024!S140)</f>
        <v>136.3478802992519</v>
      </c>
      <c r="S63" s="48"/>
      <c r="T63" s="53">
        <f>+IF(F63=0,"",År2024!T140)</f>
        <v>85.923580246913602</v>
      </c>
      <c r="U63" s="53">
        <f>+IF(G63=0,"",År2024!U140)</f>
        <v>81.657530864197483</v>
      </c>
      <c r="V63" s="48"/>
      <c r="W63" s="54">
        <f>+IF(F63=0,"",År2024!W140)</f>
        <v>60.711154941924178</v>
      </c>
      <c r="X63" s="48"/>
      <c r="Z63" s="55"/>
      <c r="AA63" s="50"/>
    </row>
    <row r="64" spans="1:27" x14ac:dyDescent="0.35">
      <c r="A64" s="49">
        <f>+År2024!B141</f>
        <v>2024</v>
      </c>
      <c r="B64" s="49">
        <f>+År2024!D141</f>
        <v>9</v>
      </c>
      <c r="C64" s="50">
        <f t="shared" si="4"/>
        <v>6</v>
      </c>
      <c r="D64" s="50" t="str">
        <f t="shared" si="0"/>
        <v>Lørdag</v>
      </c>
      <c r="E64" s="51">
        <f>+År2024!E141</f>
        <v>45353</v>
      </c>
      <c r="F64" s="63">
        <f>+År2024!H141</f>
        <v>0</v>
      </c>
      <c r="G64" s="62">
        <f>+År2024!Y141</f>
        <v>0</v>
      </c>
      <c r="H64" s="52" t="str">
        <f>+IF(F64=0,"",År2024!I141)</f>
        <v/>
      </c>
      <c r="I64" s="52" t="str">
        <f>+IF(F64=0,"",År2024!J141)</f>
        <v/>
      </c>
      <c r="J64" s="52" t="str">
        <f>+IF(F64=0,"",År2024!K141)</f>
        <v/>
      </c>
      <c r="K64" s="52" t="str">
        <f t="shared" si="5"/>
        <v/>
      </c>
      <c r="L64" s="52" t="str">
        <f>+IF(F64=0,"",År2024!M141)</f>
        <v/>
      </c>
      <c r="M64" s="52" t="str">
        <f>+IF(F64=0,"",År2024!O141)</f>
        <v/>
      </c>
      <c r="N64" s="48"/>
      <c r="O64" s="53" t="str">
        <f>+IF(F64=0,"",År2024!P141)</f>
        <v/>
      </c>
      <c r="P64" s="53" t="str">
        <f>+IF(G64=0,"",År2024!Q141)</f>
        <v/>
      </c>
      <c r="Q64" s="50" t="str">
        <f>+IF(F64=0,"",År2024!R141)</f>
        <v/>
      </c>
      <c r="R64" s="50" t="str">
        <f>+IF(F64=0,"",År2024!S141)</f>
        <v/>
      </c>
      <c r="S64" s="48"/>
      <c r="T64" s="53" t="str">
        <f>+IF(F64=0,"",År2024!T141)</f>
        <v/>
      </c>
      <c r="U64" s="53" t="str">
        <f>+IF(G64=0,"",År2024!U141)</f>
        <v/>
      </c>
      <c r="V64" s="48"/>
      <c r="W64" s="54" t="str">
        <f>+IF(F64=0,"",År2024!W141)</f>
        <v/>
      </c>
      <c r="X64" s="48"/>
      <c r="Z64" s="55"/>
      <c r="AA64" s="50"/>
    </row>
    <row r="65" spans="1:27" x14ac:dyDescent="0.35">
      <c r="A65" s="49">
        <f>+År2024!B142</f>
        <v>2024</v>
      </c>
      <c r="B65" s="49">
        <f>+År2024!D142</f>
        <v>9</v>
      </c>
      <c r="C65" s="50">
        <f t="shared" si="4"/>
        <v>0</v>
      </c>
      <c r="D65" s="50" t="str">
        <f t="shared" si="0"/>
        <v>Søndag</v>
      </c>
      <c r="E65" s="51">
        <f>+År2024!E142</f>
        <v>45354</v>
      </c>
      <c r="F65" s="63">
        <f>+År2024!H142</f>
        <v>0</v>
      </c>
      <c r="G65" s="62">
        <f>+År2024!Y142</f>
        <v>0</v>
      </c>
      <c r="H65" s="52" t="str">
        <f>+IF(F65=0,"",År2024!I142)</f>
        <v/>
      </c>
      <c r="I65" s="52" t="str">
        <f>+IF(F65=0,"",År2024!J142)</f>
        <v/>
      </c>
      <c r="J65" s="52" t="str">
        <f>+IF(F65=0,"",År2024!K142)</f>
        <v/>
      </c>
      <c r="K65" s="52" t="str">
        <f t="shared" si="5"/>
        <v/>
      </c>
      <c r="L65" s="52" t="str">
        <f>+IF(F65=0,"",År2024!M142)</f>
        <v/>
      </c>
      <c r="M65" s="52" t="str">
        <f>+IF(F65=0,"",År2024!O142)</f>
        <v/>
      </c>
      <c r="N65" s="48"/>
      <c r="O65" s="53" t="str">
        <f>+IF(F65=0,"",År2024!P142)</f>
        <v/>
      </c>
      <c r="P65" s="53" t="str">
        <f>+IF(G65=0,"",År2024!Q142)</f>
        <v/>
      </c>
      <c r="Q65" s="50" t="str">
        <f>+IF(F65=0,"",År2024!R142)</f>
        <v/>
      </c>
      <c r="R65" s="50" t="str">
        <f>+IF(F65=0,"",År2024!S142)</f>
        <v/>
      </c>
      <c r="S65" s="48"/>
      <c r="T65" s="53" t="str">
        <f>+IF(F65=0,"",År2024!T142)</f>
        <v/>
      </c>
      <c r="U65" s="53" t="str">
        <f>+IF(G65=0,"",År2024!U142)</f>
        <v/>
      </c>
      <c r="V65" s="48"/>
      <c r="W65" s="54" t="str">
        <f>+IF(F65=0,"",År2024!W142)</f>
        <v/>
      </c>
      <c r="X65" s="48"/>
      <c r="Z65" s="55"/>
      <c r="AA65" s="50"/>
    </row>
    <row r="66" spans="1:27" x14ac:dyDescent="0.35">
      <c r="A66" s="49">
        <f>+År2024!B143</f>
        <v>2024</v>
      </c>
      <c r="B66" s="49">
        <f>+År2024!D143</f>
        <v>10</v>
      </c>
      <c r="C66" s="50">
        <f t="shared" si="4"/>
        <v>1</v>
      </c>
      <c r="D66" s="50" t="str">
        <f t="shared" si="0"/>
        <v>Mandag</v>
      </c>
      <c r="E66" s="51">
        <f>+År2024!E143</f>
        <v>45355</v>
      </c>
      <c r="F66" s="63">
        <f>+År2024!H143</f>
        <v>7090</v>
      </c>
      <c r="G66" s="62">
        <f>+År2024!Y143</f>
        <v>2313</v>
      </c>
      <c r="H66" s="52">
        <f>+IF(F66=0,"",År2024!I143)</f>
        <v>82.497132581100146</v>
      </c>
      <c r="I66" s="52">
        <f>+IF(F66=0,"",År2024!J143)</f>
        <v>12.339007986549024</v>
      </c>
      <c r="J66" s="52">
        <f>+IF(F66=0,"",År2024!K143)</f>
        <v>14.481546868432124</v>
      </c>
      <c r="K66" s="52">
        <f t="shared" si="5"/>
        <v>2.1425388818830999</v>
      </c>
      <c r="L66" s="52">
        <f>+IF(F66=0,"",År2024!M143)</f>
        <v>57.573581336695952</v>
      </c>
      <c r="M66" s="52">
        <f>+IF(F66=0,"",År2024!O143)</f>
        <v>11.504706871191422</v>
      </c>
      <c r="N66" s="48"/>
      <c r="O66" s="53">
        <f>+IF(F66=0,"",År2024!P143)</f>
        <v>46.496006725514917</v>
      </c>
      <c r="P66" s="53">
        <f>+IF(G66=0,"",År2024!Q143)</f>
        <v>45.779226240538279</v>
      </c>
      <c r="Q66" s="50">
        <f>+IF(F66=0,"",År2024!R143)</f>
        <v>130.05611601513243</v>
      </c>
      <c r="R66" s="50">
        <f>+IF(F66=0,"",År2024!S143)</f>
        <v>131.30348886086591</v>
      </c>
      <c r="S66" s="48"/>
      <c r="T66" s="53">
        <f>+IF(F66=0,"",År2024!T143)</f>
        <v>86.647788723538099</v>
      </c>
      <c r="U66" s="53">
        <f>+IF(G66=0,"",År2024!U143)</f>
        <v>83.061580381471245</v>
      </c>
      <c r="V66" s="48"/>
      <c r="W66" s="54">
        <f>+IF(F66=0,"",År2024!W143)</f>
        <v>60.797743300423143</v>
      </c>
      <c r="X66" s="48"/>
      <c r="Z66" s="55"/>
      <c r="AA66" s="50"/>
    </row>
    <row r="67" spans="1:27" x14ac:dyDescent="0.35">
      <c r="A67" s="49">
        <f>+År2024!B144</f>
        <v>2024</v>
      </c>
      <c r="B67" s="49">
        <f>+År2024!D144</f>
        <v>10</v>
      </c>
      <c r="C67" s="50">
        <f t="shared" si="4"/>
        <v>2</v>
      </c>
      <c r="D67" s="50" t="str">
        <f t="shared" ref="D67:D130" si="6">VLOOKUP(C67,$AH$3:$AI$9,2)</f>
        <v>Tirsdag</v>
      </c>
      <c r="E67" s="51">
        <f>+År2024!E144</f>
        <v>45356</v>
      </c>
      <c r="F67" s="63">
        <f>+År2024!H144</f>
        <v>6184</v>
      </c>
      <c r="G67" s="62">
        <f>+År2024!Y144</f>
        <v>2288</v>
      </c>
      <c r="H67" s="52">
        <f>+IF(F67=0,"",År2024!I144)</f>
        <v>84.199294954721779</v>
      </c>
      <c r="I67" s="52">
        <f>+IF(F67=0,"",År2024!J144)</f>
        <v>12.432086664947128</v>
      </c>
      <c r="J67" s="52">
        <f>+IF(F67=0,"",År2024!K144)</f>
        <v>14.82770183131289</v>
      </c>
      <c r="K67" s="52">
        <f t="shared" si="5"/>
        <v>2.3956151663657614</v>
      </c>
      <c r="L67" s="52">
        <f>+IF(F67=0,"",År2024!M144)</f>
        <v>58.142481299974222</v>
      </c>
      <c r="M67" s="52">
        <f>+IF(F67=0,"",År2024!O144)</f>
        <v>11.505621454357907</v>
      </c>
      <c r="N67" s="48"/>
      <c r="O67" s="53">
        <f>+IF(F67=0,"",År2024!P144)</f>
        <v>47.315884476534286</v>
      </c>
      <c r="P67" s="53">
        <f>+IF(G67=0,"",År2024!Q144)</f>
        <v>46.453842186694175</v>
      </c>
      <c r="Q67" s="50">
        <f>+IF(F67=0,"",År2024!R144)</f>
        <v>138.93192367199589</v>
      </c>
      <c r="R67" s="50">
        <f>+IF(F67=0,"",År2024!S144)</f>
        <v>137.4123259412068</v>
      </c>
      <c r="S67" s="48"/>
      <c r="T67" s="53">
        <f>+IF(F67=0,"",År2024!T144)</f>
        <v>87.566349369693881</v>
      </c>
      <c r="U67" s="53">
        <f>+IF(G67=0,"",År2024!U144)</f>
        <v>83.877952148186324</v>
      </c>
      <c r="V67" s="48"/>
      <c r="W67" s="54">
        <f>+IF(F67=0,"",År2024!W144)</f>
        <v>60.589424320827952</v>
      </c>
      <c r="X67" s="48"/>
      <c r="Z67" s="55"/>
      <c r="AA67" s="50"/>
    </row>
    <row r="68" spans="1:27" x14ac:dyDescent="0.35">
      <c r="A68" s="49">
        <f>+År2024!B145</f>
        <v>2024</v>
      </c>
      <c r="B68" s="49">
        <f>+År2024!D145</f>
        <v>10</v>
      </c>
      <c r="C68" s="50">
        <f t="shared" si="4"/>
        <v>3</v>
      </c>
      <c r="D68" s="50" t="str">
        <f t="shared" si="6"/>
        <v>Onsdag</v>
      </c>
      <c r="E68" s="51">
        <f>+År2024!E145</f>
        <v>45357</v>
      </c>
      <c r="F68" s="63">
        <f>+År2024!H145</f>
        <v>4757</v>
      </c>
      <c r="G68" s="62">
        <f>+År2024!Y145</f>
        <v>1934</v>
      </c>
      <c r="H68" s="52">
        <f>+IF(F68=0,"",År2024!I145)</f>
        <v>83.159533319318854</v>
      </c>
      <c r="I68" s="52">
        <f>+IF(F68=0,"",År2024!J145)</f>
        <v>11.842999289267951</v>
      </c>
      <c r="J68" s="52">
        <f>+IF(F68=0,"",År2024!K145)</f>
        <v>14.173195876288659</v>
      </c>
      <c r="K68" s="52">
        <f t="shared" si="5"/>
        <v>2.3301965870207084</v>
      </c>
      <c r="L68" s="52">
        <f>+IF(F68=0,"",År2024!M145)</f>
        <v>58.093565588339992</v>
      </c>
      <c r="M68" s="52">
        <f>+IF(F68=0,"",År2024!O145)</f>
        <v>11.161549395877781</v>
      </c>
      <c r="N68" s="48"/>
      <c r="O68" s="53">
        <f>+IF(F68=0,"",År2024!P145)</f>
        <v>46.191610380376808</v>
      </c>
      <c r="P68" s="53">
        <f>+IF(G68=0,"",År2024!Q145)</f>
        <v>45.662282260931391</v>
      </c>
      <c r="Q68" s="50">
        <f>+IF(F68=0,"",År2024!R145)</f>
        <v>142.9978670458585</v>
      </c>
      <c r="R68" s="50">
        <f>+IF(F68=0,"",År2024!S145)</f>
        <v>141.8681592039801</v>
      </c>
      <c r="S68" s="48"/>
      <c r="T68" s="53">
        <f>+IF(F68=0,"",År2024!T145)</f>
        <v>87.437699680511315</v>
      </c>
      <c r="U68" s="53">
        <f>+IF(G68=0,"",År2024!U145)</f>
        <v>83.148171813986494</v>
      </c>
      <c r="V68" s="48"/>
      <c r="W68" s="54">
        <f>+IF(F68=0,"",År2024!W145)</f>
        <v>60.912970359470258</v>
      </c>
      <c r="X68" s="48"/>
      <c r="Z68" s="55"/>
      <c r="AA68" s="50"/>
    </row>
    <row r="69" spans="1:27" x14ac:dyDescent="0.35">
      <c r="A69" s="49">
        <f>+År2024!B146</f>
        <v>2024</v>
      </c>
      <c r="B69" s="49">
        <f>+År2024!D146</f>
        <v>10</v>
      </c>
      <c r="C69" s="50">
        <f t="shared" si="4"/>
        <v>4</v>
      </c>
      <c r="D69" s="50" t="str">
        <f t="shared" si="6"/>
        <v>Torsdag</v>
      </c>
      <c r="E69" s="51">
        <f>+År2024!E146</f>
        <v>45358</v>
      </c>
      <c r="F69" s="63">
        <f>+År2024!H146</f>
        <v>5227</v>
      </c>
      <c r="G69" s="62">
        <f>+År2024!Y146</f>
        <v>1810</v>
      </c>
      <c r="H69" s="52">
        <f>+IF(F69=0,"",År2024!I146)</f>
        <v>82.434974172565319</v>
      </c>
      <c r="I69" s="52">
        <f>+IF(F69=0,"",År2024!J146)</f>
        <v>12.185424625330588</v>
      </c>
      <c r="J69" s="52">
        <f>+IF(F69=0,"",År2024!K146)</f>
        <v>14.469938289744388</v>
      </c>
      <c r="K69" s="52">
        <f t="shared" si="5"/>
        <v>2.2845136644137991</v>
      </c>
      <c r="L69" s="52">
        <f>+IF(F69=0,"",År2024!M146)</f>
        <v>57.230384954451949</v>
      </c>
      <c r="M69" s="52">
        <f>+IF(F69=0,"",År2024!O146)</f>
        <v>11.519541580957991</v>
      </c>
      <c r="N69" s="48"/>
      <c r="O69" s="53">
        <f>+IF(F69=0,"",År2024!P146)</f>
        <v>47.362915074933888</v>
      </c>
      <c r="P69" s="53">
        <f>+IF(G69=0,"",År2024!Q146)</f>
        <v>46.322855464159808</v>
      </c>
      <c r="Q69" s="50">
        <f>+IF(F69=0,"",År2024!R146)</f>
        <v>143.23178613395999</v>
      </c>
      <c r="R69" s="50">
        <f>+IF(F69=0,"",År2024!S146)</f>
        <v>142.73619271445361</v>
      </c>
      <c r="S69" s="48"/>
      <c r="T69" s="53">
        <f>+IF(F69=0,"",År2024!T146)</f>
        <v>86.562272993555979</v>
      </c>
      <c r="U69" s="53">
        <f>+IF(G69=0,"",År2024!U146)</f>
        <v>82.809197422378602</v>
      </c>
      <c r="V69" s="48"/>
      <c r="W69" s="54">
        <f>+IF(F69=0,"",År2024!W146)</f>
        <v>60.757604744595376</v>
      </c>
      <c r="X69" s="48"/>
      <c r="Z69" s="55"/>
      <c r="AA69" s="50"/>
    </row>
    <row r="70" spans="1:27" x14ac:dyDescent="0.35">
      <c r="A70" s="49">
        <f>+År2024!B147</f>
        <v>2024</v>
      </c>
      <c r="B70" s="49">
        <f>+År2024!D147</f>
        <v>10</v>
      </c>
      <c r="C70" s="50">
        <f t="shared" si="4"/>
        <v>5</v>
      </c>
      <c r="D70" s="50" t="str">
        <f t="shared" si="6"/>
        <v>Fredag</v>
      </c>
      <c r="E70" s="51">
        <f>+År2024!E147</f>
        <v>45359</v>
      </c>
      <c r="F70" s="63">
        <f>+År2024!H147</f>
        <v>4641</v>
      </c>
      <c r="G70" s="62">
        <f>+År2024!Y147</f>
        <v>1566</v>
      </c>
      <c r="H70" s="52">
        <f>+IF(F70=0,"",År2024!I147)</f>
        <v>84.129465632406493</v>
      </c>
      <c r="I70" s="52">
        <f>+IF(F70=0,"",År2024!J147)</f>
        <v>12.822491803278696</v>
      </c>
      <c r="J70" s="52">
        <f>+IF(F70=0,"",År2024!K147)</f>
        <v>15.199147820386756</v>
      </c>
      <c r="K70" s="52">
        <f t="shared" si="5"/>
        <v>2.3766560171080595</v>
      </c>
      <c r="L70" s="52">
        <f>+IF(F70=0,"",År2024!M147)</f>
        <v>58.481547033759384</v>
      </c>
      <c r="M70" s="52">
        <f>+IF(F70=0,"",År2024!O147)</f>
        <v>11.712078559738156</v>
      </c>
      <c r="N70" s="48"/>
      <c r="O70" s="53">
        <f>+IF(F70=0,"",År2024!P147)</f>
        <v>48.108382449246882</v>
      </c>
      <c r="P70" s="53">
        <f>+IF(G70=0,"",År2024!Q147)</f>
        <v>46.86967910936476</v>
      </c>
      <c r="Q70" s="50">
        <f>+IF(F70=0,"",År2024!R147)</f>
        <v>145.24418985270049</v>
      </c>
      <c r="R70" s="50">
        <f>+IF(F70=0,"",År2024!S147)</f>
        <v>142.7888707037643</v>
      </c>
      <c r="S70" s="48"/>
      <c r="T70" s="53">
        <f>+IF(F70=0,"",År2024!T147)</f>
        <v>88.892106979778305</v>
      </c>
      <c r="U70" s="53">
        <f>+IF(G70=0,"",År2024!U147)</f>
        <v>84.559817351598141</v>
      </c>
      <c r="V70" s="48"/>
      <c r="W70" s="54">
        <f>+IF(F70=0,"",År2024!W147)</f>
        <v>60.386123680241319</v>
      </c>
      <c r="X70" s="48"/>
      <c r="Z70" s="55"/>
      <c r="AA70" s="50"/>
    </row>
    <row r="71" spans="1:27" x14ac:dyDescent="0.35">
      <c r="A71" s="49">
        <f>+År2024!B148</f>
        <v>2024</v>
      </c>
      <c r="B71" s="49">
        <f>+År2024!D148</f>
        <v>10</v>
      </c>
      <c r="C71" s="50">
        <f t="shared" si="4"/>
        <v>6</v>
      </c>
      <c r="D71" s="50" t="str">
        <f t="shared" si="6"/>
        <v>Lørdag</v>
      </c>
      <c r="E71" s="51">
        <f>+År2024!E148</f>
        <v>45360</v>
      </c>
      <c r="F71" s="63">
        <f>+År2024!H148</f>
        <v>0</v>
      </c>
      <c r="G71" s="62">
        <f>+År2024!Y148</f>
        <v>0</v>
      </c>
      <c r="H71" s="52" t="str">
        <f>+IF(F71=0,"",År2024!I148)</f>
        <v/>
      </c>
      <c r="I71" s="52" t="str">
        <f>+IF(F71=0,"",År2024!J148)</f>
        <v/>
      </c>
      <c r="J71" s="52" t="str">
        <f>+IF(F71=0,"",År2024!K148)</f>
        <v/>
      </c>
      <c r="K71" s="52" t="str">
        <f t="shared" si="5"/>
        <v/>
      </c>
      <c r="L71" s="52" t="str">
        <f>+IF(F71=0,"",År2024!M148)</f>
        <v/>
      </c>
      <c r="M71" s="52" t="str">
        <f>+IF(F71=0,"",År2024!O148)</f>
        <v/>
      </c>
      <c r="N71" s="48"/>
      <c r="O71" s="53" t="str">
        <f>+IF(F71=0,"",År2024!P148)</f>
        <v/>
      </c>
      <c r="P71" s="53" t="str">
        <f>+IF(G71=0,"",År2024!Q148)</f>
        <v/>
      </c>
      <c r="Q71" s="50" t="str">
        <f>+IF(F71=0,"",År2024!R148)</f>
        <v/>
      </c>
      <c r="R71" s="50" t="str">
        <f>+IF(F71=0,"",År2024!S148)</f>
        <v/>
      </c>
      <c r="S71" s="48"/>
      <c r="T71" s="53" t="str">
        <f>+IF(F71=0,"",År2024!T148)</f>
        <v/>
      </c>
      <c r="U71" s="53" t="str">
        <f>+IF(G71=0,"",År2024!U148)</f>
        <v/>
      </c>
      <c r="V71" s="48"/>
      <c r="W71" s="54" t="str">
        <f>+IF(F71=0,"",År2024!W148)</f>
        <v/>
      </c>
      <c r="X71" s="48"/>
      <c r="Z71" s="55"/>
      <c r="AA71" s="50"/>
    </row>
    <row r="72" spans="1:27" x14ac:dyDescent="0.35">
      <c r="A72" s="49">
        <f>+År2024!B149</f>
        <v>2024</v>
      </c>
      <c r="B72" s="49">
        <f>+År2024!D149</f>
        <v>10</v>
      </c>
      <c r="C72" s="50">
        <f t="shared" si="4"/>
        <v>0</v>
      </c>
      <c r="D72" s="50" t="str">
        <f t="shared" si="6"/>
        <v>Søndag</v>
      </c>
      <c r="E72" s="51">
        <f>+År2024!E149</f>
        <v>45361</v>
      </c>
      <c r="F72" s="63">
        <f>+År2024!H149</f>
        <v>0</v>
      </c>
      <c r="G72" s="62">
        <f>+År2024!Y149</f>
        <v>0</v>
      </c>
      <c r="H72" s="52" t="str">
        <f>+IF(F72=0,"",År2024!I149)</f>
        <v/>
      </c>
      <c r="I72" s="52" t="str">
        <f>+IF(F72=0,"",År2024!J149)</f>
        <v/>
      </c>
      <c r="J72" s="52" t="str">
        <f>+IF(F72=0,"",År2024!K149)</f>
        <v/>
      </c>
      <c r="K72" s="52" t="str">
        <f t="shared" si="5"/>
        <v/>
      </c>
      <c r="L72" s="52" t="str">
        <f>+IF(F72=0,"",År2024!M149)</f>
        <v/>
      </c>
      <c r="M72" s="52" t="str">
        <f>+IF(F72=0,"",År2024!O149)</f>
        <v/>
      </c>
      <c r="N72" s="48"/>
      <c r="O72" s="53" t="str">
        <f>+IF(F72=0,"",År2024!P149)</f>
        <v/>
      </c>
      <c r="P72" s="53" t="str">
        <f>+IF(G72=0,"",År2024!Q149)</f>
        <v/>
      </c>
      <c r="Q72" s="50" t="str">
        <f>+IF(F72=0,"",År2024!R149)</f>
        <v/>
      </c>
      <c r="R72" s="50" t="str">
        <f>+IF(F72=0,"",År2024!S149)</f>
        <v/>
      </c>
      <c r="S72" s="48"/>
      <c r="T72" s="53" t="str">
        <f>+IF(F72=0,"",År2024!T149)</f>
        <v/>
      </c>
      <c r="U72" s="53" t="str">
        <f>+IF(G72=0,"",År2024!U149)</f>
        <v/>
      </c>
      <c r="V72" s="48"/>
      <c r="W72" s="54" t="str">
        <f>+IF(F72=0,"",År2024!W149)</f>
        <v/>
      </c>
      <c r="X72" s="48"/>
      <c r="Z72" s="55"/>
      <c r="AA72" s="50"/>
    </row>
    <row r="73" spans="1:27" x14ac:dyDescent="0.35">
      <c r="A73" s="49">
        <f>+År2024!B150</f>
        <v>2024</v>
      </c>
      <c r="B73" s="49">
        <f>+År2024!D150</f>
        <v>11</v>
      </c>
      <c r="C73" s="50">
        <f t="shared" si="4"/>
        <v>1</v>
      </c>
      <c r="D73" s="50" t="str">
        <f t="shared" si="6"/>
        <v>Mandag</v>
      </c>
      <c r="E73" s="51">
        <f>+År2024!E150</f>
        <v>45362</v>
      </c>
      <c r="F73" s="63">
        <f>+År2024!H150</f>
        <v>7355</v>
      </c>
      <c r="G73" s="62">
        <f>+År2024!Y150</f>
        <v>2072</v>
      </c>
      <c r="H73" s="52">
        <f>+IF(F73=0,"",År2024!I150)</f>
        <v>82.631363698164066</v>
      </c>
      <c r="I73" s="52">
        <f>+IF(F73=0,"",År2024!J150)</f>
        <v>12.383662613981768</v>
      </c>
      <c r="J73" s="52">
        <f>+IF(F73=0,"",År2024!K150)</f>
        <v>14.717188983855628</v>
      </c>
      <c r="K73" s="52">
        <f t="shared" si="5"/>
        <v>2.3335263698738604</v>
      </c>
      <c r="L73" s="52">
        <f>+IF(F73=0,"",År2024!M150)</f>
        <v>57.579259259259409</v>
      </c>
      <c r="M73" s="52">
        <f>+IF(F73=0,"",År2024!O150)</f>
        <v>11.740258260539283</v>
      </c>
      <c r="N73" s="48"/>
      <c r="O73" s="53">
        <f>+IF(F73=0,"",År2024!P150)</f>
        <v>47.599316369160654</v>
      </c>
      <c r="P73" s="53">
        <f>+IF(G73=0,"",År2024!Q150)</f>
        <v>46.757644824311491</v>
      </c>
      <c r="Q73" s="50">
        <f>+IF(F73=0,"",År2024!R150)</f>
        <v>138.53466286799619</v>
      </c>
      <c r="R73" s="50">
        <f>+IF(F73=0,"",År2024!S150)</f>
        <v>137.05601974933532</v>
      </c>
      <c r="S73" s="48"/>
      <c r="T73" s="53">
        <f>+IF(F73=0,"",År2024!T150)</f>
        <v>87.981156398104289</v>
      </c>
      <c r="U73" s="53">
        <f>+IF(G73=0,"",År2024!U150)</f>
        <v>83.646976303317516</v>
      </c>
      <c r="V73" s="48"/>
      <c r="W73" s="54">
        <f>+IF(F73=0,"",År2024!W150)</f>
        <v>60.943983684568302</v>
      </c>
      <c r="X73" s="48"/>
      <c r="Z73" s="55"/>
      <c r="AA73" s="50"/>
    </row>
    <row r="74" spans="1:27" x14ac:dyDescent="0.35">
      <c r="A74" s="49">
        <f>+År2024!B151</f>
        <v>2024</v>
      </c>
      <c r="B74" s="49">
        <f>+År2024!D151</f>
        <v>11</v>
      </c>
      <c r="C74" s="50">
        <f t="shared" si="4"/>
        <v>2</v>
      </c>
      <c r="D74" s="50" t="str">
        <f t="shared" si="6"/>
        <v>Tirsdag</v>
      </c>
      <c r="E74" s="51">
        <f>+År2024!E151</f>
        <v>45363</v>
      </c>
      <c r="F74" s="63">
        <f>+År2024!H151</f>
        <v>5695</v>
      </c>
      <c r="G74" s="62">
        <f>+År2024!Y151</f>
        <v>1818</v>
      </c>
      <c r="H74" s="52">
        <f>+IF(F74=0,"",År2024!I151)</f>
        <v>83.906707638278945</v>
      </c>
      <c r="I74" s="52">
        <f>+IF(F74=0,"",År2024!J151)</f>
        <v>12.337879180710376</v>
      </c>
      <c r="J74" s="52">
        <f>+IF(F74=0,"",År2024!K151)</f>
        <v>14.766260689297734</v>
      </c>
      <c r="K74" s="52">
        <f t="shared" si="5"/>
        <v>2.4283815085873588</v>
      </c>
      <c r="L74" s="52">
        <f>+IF(F74=0,"",År2024!M151)</f>
        <v>58.553977714433643</v>
      </c>
      <c r="M74" s="52">
        <f>+IF(F74=0,"",År2024!O151)</f>
        <v>11.57294635916038</v>
      </c>
      <c r="N74" s="48"/>
      <c r="O74" s="53">
        <f>+IF(F74=0,"",År2024!P151)</f>
        <v>47.924831518921721</v>
      </c>
      <c r="P74" s="53">
        <f>+IF(G74=0,"",År2024!Q151)</f>
        <v>46.771443379113762</v>
      </c>
      <c r="Q74" s="50">
        <f>+IF(F74=0,"",År2024!R151)</f>
        <v>147.98159668221879</v>
      </c>
      <c r="R74" s="50">
        <f>+IF(F74=0,"",År2024!S151)</f>
        <v>146.50583052604298</v>
      </c>
      <c r="S74" s="48"/>
      <c r="T74" s="53">
        <f>+IF(F74=0,"",År2024!T151)</f>
        <v>88.0856332215631</v>
      </c>
      <c r="U74" s="53">
        <f>+IF(G74=0,"",År2024!U151)</f>
        <v>84.240082538044817</v>
      </c>
      <c r="V74" s="48"/>
      <c r="W74" s="54">
        <f>+IF(F74=0,"",År2024!W151)</f>
        <v>60.633538191395949</v>
      </c>
      <c r="X74" s="48"/>
      <c r="Z74" s="55"/>
      <c r="AA74" s="50"/>
    </row>
    <row r="75" spans="1:27" x14ac:dyDescent="0.35">
      <c r="A75" s="49">
        <f>+År2024!B152</f>
        <v>2024</v>
      </c>
      <c r="B75" s="49">
        <f>+År2024!D152</f>
        <v>11</v>
      </c>
      <c r="C75" s="50">
        <f t="shared" si="4"/>
        <v>3</v>
      </c>
      <c r="D75" s="50" t="str">
        <f t="shared" si="6"/>
        <v>Onsdag</v>
      </c>
      <c r="E75" s="51">
        <f>+År2024!E152</f>
        <v>45364</v>
      </c>
      <c r="F75" s="63">
        <f>+År2024!H152</f>
        <v>5702</v>
      </c>
      <c r="G75" s="62">
        <f>+År2024!Y152</f>
        <v>2041</v>
      </c>
      <c r="H75" s="52">
        <f>+IF(F75=0,"",År2024!I152)</f>
        <v>82.366141704664926</v>
      </c>
      <c r="I75" s="52">
        <f>+IF(F75=0,"",År2024!J152)</f>
        <v>11.914051394204453</v>
      </c>
      <c r="J75" s="52">
        <f>+IF(F75=0,"",År2024!K152)</f>
        <v>14.148783820716051</v>
      </c>
      <c r="K75" s="52">
        <f t="shared" si="5"/>
        <v>2.2347324265115986</v>
      </c>
      <c r="L75" s="52">
        <f>+IF(F75=0,"",År2024!M152)</f>
        <v>57.555179010658705</v>
      </c>
      <c r="M75" s="52">
        <f>+IF(F75=0,"",År2024!O152)</f>
        <v>11.300710770913096</v>
      </c>
      <c r="N75" s="48"/>
      <c r="O75" s="53">
        <f>+IF(F75=0,"",År2024!P152)</f>
        <v>47.203116457080384</v>
      </c>
      <c r="P75" s="53">
        <f>+IF(G75=0,"",År2024!Q152)</f>
        <v>46.130981678971857</v>
      </c>
      <c r="Q75" s="50">
        <f>+IF(F75=0,"",År2024!R152)</f>
        <v>142.24952172724787</v>
      </c>
      <c r="R75" s="50">
        <f>+IF(F75=0,"",År2024!S152)</f>
        <v>141.42853238589785</v>
      </c>
      <c r="S75" s="48"/>
      <c r="T75" s="53">
        <f>+IF(F75=0,"",År2024!T152)</f>
        <v>86.485222616771495</v>
      </c>
      <c r="U75" s="53">
        <f>+IF(G75=0,"",År2024!U152)</f>
        <v>82.711444960393294</v>
      </c>
      <c r="V75" s="48"/>
      <c r="W75" s="54">
        <f>+IF(F75=0,"",År2024!W152)</f>
        <v>60.976324096808113</v>
      </c>
      <c r="X75" s="48"/>
      <c r="Z75" s="55"/>
      <c r="AA75" s="50"/>
    </row>
    <row r="76" spans="1:27" x14ac:dyDescent="0.35">
      <c r="A76" s="49">
        <f>+År2024!B153</f>
        <v>2024</v>
      </c>
      <c r="B76" s="49">
        <f>+År2024!D153</f>
        <v>11</v>
      </c>
      <c r="C76" s="50">
        <f t="shared" si="4"/>
        <v>4</v>
      </c>
      <c r="D76" s="50" t="str">
        <f t="shared" si="6"/>
        <v>Torsdag</v>
      </c>
      <c r="E76" s="51">
        <f>+År2024!E153</f>
        <v>45365</v>
      </c>
      <c r="F76" s="63">
        <f>+År2024!H153</f>
        <v>5760</v>
      </c>
      <c r="G76" s="62">
        <f>+År2024!Y153</f>
        <v>1478</v>
      </c>
      <c r="H76" s="52">
        <f>+IF(F76=0,"",År2024!I153)</f>
        <v>82.19570138888848</v>
      </c>
      <c r="I76" s="52">
        <f>+IF(F76=0,"",År2024!J153)</f>
        <v>12.17602435026927</v>
      </c>
      <c r="J76" s="52">
        <f>+IF(F76=0,"",År2024!K153)</f>
        <v>14.427969079409683</v>
      </c>
      <c r="K76" s="52">
        <f t="shared" si="5"/>
        <v>2.2519447291404138</v>
      </c>
      <c r="L76" s="52">
        <f>+IF(F76=0,"",År2024!M153)</f>
        <v>57.194940267041446</v>
      </c>
      <c r="M76" s="52">
        <f>+IF(F76=0,"",År2024!O153)</f>
        <v>11.390308988764051</v>
      </c>
      <c r="N76" s="48"/>
      <c r="O76" s="53">
        <f>+IF(F76=0,"",År2024!P153)</f>
        <v>48.110981034886443</v>
      </c>
      <c r="P76" s="53">
        <f>+IF(G76=0,"",År2024!Q153)</f>
        <v>47.089440412081487</v>
      </c>
      <c r="Q76" s="50">
        <f>+IF(F76=0,"",År2024!R153)</f>
        <v>142.05149812734084</v>
      </c>
      <c r="R76" s="50">
        <f>+IF(F76=0,"",År2024!S153)</f>
        <v>143.07467228464424</v>
      </c>
      <c r="S76" s="48"/>
      <c r="T76" s="53">
        <f>+IF(F76=0,"",År2024!T153)</f>
        <v>86.693881363848789</v>
      </c>
      <c r="U76" s="53">
        <f>+IF(G76=0,"",År2024!U153)</f>
        <v>82.654413825315487</v>
      </c>
      <c r="V76" s="48"/>
      <c r="W76" s="54">
        <f>+IF(F76=0,"",År2024!W153)</f>
        <v>60.762673611111119</v>
      </c>
      <c r="X76" s="48"/>
      <c r="Z76" s="55"/>
      <c r="AA76" s="50"/>
    </row>
    <row r="77" spans="1:27" x14ac:dyDescent="0.35">
      <c r="A77" s="49">
        <f>+År2024!B154</f>
        <v>2024</v>
      </c>
      <c r="B77" s="49">
        <f>+År2024!D154</f>
        <v>11</v>
      </c>
      <c r="C77" s="50">
        <f t="shared" si="4"/>
        <v>5</v>
      </c>
      <c r="D77" s="50" t="str">
        <f t="shared" si="6"/>
        <v>Fredag</v>
      </c>
      <c r="E77" s="51">
        <f>+År2024!E154</f>
        <v>45366</v>
      </c>
      <c r="F77" s="63">
        <f>+År2024!H154</f>
        <v>3713</v>
      </c>
      <c r="G77" s="62">
        <f>+År2024!Y154</f>
        <v>1423</v>
      </c>
      <c r="H77" s="52">
        <f>+IF(F77=0,"",År2024!I154)</f>
        <v>81.600595206032821</v>
      </c>
      <c r="I77" s="52">
        <f>+IF(F77=0,"",År2024!J154)</f>
        <v>12.631592803861331</v>
      </c>
      <c r="J77" s="52">
        <f>+IF(F77=0,"",År2024!K154)</f>
        <v>14.683508771929818</v>
      </c>
      <c r="K77" s="52">
        <f t="shared" si="5"/>
        <v>2.0519159680684869</v>
      </c>
      <c r="L77" s="52">
        <f>+IF(F77=0,"",År2024!M154)</f>
        <v>57.468245614034885</v>
      </c>
      <c r="M77" s="52">
        <f>+IF(F77=0,"",År2024!O154)</f>
        <v>11.466578947368459</v>
      </c>
      <c r="N77" s="48"/>
      <c r="O77" s="53">
        <f>+IF(F77=0,"",År2024!P154)</f>
        <v>48.932426502852145</v>
      </c>
      <c r="P77" s="53">
        <f>+IF(G77=0,"",År2024!Q154)</f>
        <v>47.564282580078995</v>
      </c>
      <c r="Q77" s="50">
        <f>+IF(F77=0,"",År2024!R154)</f>
        <v>143.99780701754389</v>
      </c>
      <c r="R77" s="50">
        <f>+IF(F77=0,"",År2024!S154)</f>
        <v>143.12763157894739</v>
      </c>
      <c r="S77" s="48"/>
      <c r="T77" s="53">
        <f>+IF(F77=0,"",År2024!T154)</f>
        <v>86.906124234470454</v>
      </c>
      <c r="U77" s="53">
        <f>+IF(G77=0,"",År2024!U154)</f>
        <v>83.118722659667597</v>
      </c>
      <c r="V77" s="48"/>
      <c r="W77" s="54">
        <f>+IF(F77=0,"",År2024!W154)</f>
        <v>60.585779692970647</v>
      </c>
      <c r="X77" s="48"/>
      <c r="Z77" s="55"/>
      <c r="AA77" s="50"/>
    </row>
    <row r="78" spans="1:27" x14ac:dyDescent="0.35">
      <c r="A78" s="49">
        <f>+År2024!B155</f>
        <v>2024</v>
      </c>
      <c r="B78" s="49">
        <f>+År2024!D155</f>
        <v>11</v>
      </c>
      <c r="C78" s="50">
        <f t="shared" si="4"/>
        <v>6</v>
      </c>
      <c r="D78" s="50" t="str">
        <f t="shared" si="6"/>
        <v>Lørdag</v>
      </c>
      <c r="E78" s="51">
        <f>+År2024!E155</f>
        <v>45367</v>
      </c>
      <c r="F78" s="63">
        <f>+År2024!H155</f>
        <v>0</v>
      </c>
      <c r="G78" s="62">
        <f>+År2024!Y155</f>
        <v>0</v>
      </c>
      <c r="H78" s="52" t="str">
        <f>+IF(F78=0,"",År2024!I155)</f>
        <v/>
      </c>
      <c r="I78" s="52" t="str">
        <f>+IF(F78=0,"",År2024!J155)</f>
        <v/>
      </c>
      <c r="J78" s="52" t="str">
        <f>+IF(F78=0,"",År2024!K155)</f>
        <v/>
      </c>
      <c r="K78" s="52" t="str">
        <f t="shared" si="5"/>
        <v/>
      </c>
      <c r="L78" s="52" t="str">
        <f>+IF(F78=0,"",År2024!M155)</f>
        <v/>
      </c>
      <c r="M78" s="52" t="str">
        <f>+IF(F78=0,"",År2024!O155)</f>
        <v/>
      </c>
      <c r="N78" s="48"/>
      <c r="O78" s="53" t="str">
        <f>+IF(F78=0,"",År2024!P155)</f>
        <v/>
      </c>
      <c r="P78" s="53" t="str">
        <f>+IF(G78=0,"",År2024!Q155)</f>
        <v/>
      </c>
      <c r="Q78" s="50" t="str">
        <f>+IF(F78=0,"",År2024!R155)</f>
        <v/>
      </c>
      <c r="R78" s="50" t="str">
        <f>+IF(F78=0,"",År2024!S155)</f>
        <v/>
      </c>
      <c r="S78" s="48"/>
      <c r="T78" s="53" t="str">
        <f>+IF(F78=0,"",År2024!T155)</f>
        <v/>
      </c>
      <c r="U78" s="53" t="str">
        <f>+IF(G78=0,"",År2024!U155)</f>
        <v/>
      </c>
      <c r="V78" s="48"/>
      <c r="W78" s="54" t="str">
        <f>+IF(F78=0,"",År2024!W155)</f>
        <v/>
      </c>
      <c r="X78" s="48"/>
      <c r="Z78" s="55"/>
      <c r="AA78" s="50"/>
    </row>
    <row r="79" spans="1:27" x14ac:dyDescent="0.35">
      <c r="A79" s="49">
        <f>+År2024!B156</f>
        <v>2024</v>
      </c>
      <c r="B79" s="49">
        <f>+År2024!D156</f>
        <v>11</v>
      </c>
      <c r="C79" s="50">
        <f t="shared" si="4"/>
        <v>0</v>
      </c>
      <c r="D79" s="50" t="str">
        <f t="shared" si="6"/>
        <v>Søndag</v>
      </c>
      <c r="E79" s="51">
        <f>+År2024!E156</f>
        <v>45368</v>
      </c>
      <c r="F79" s="63">
        <f>+År2024!H156</f>
        <v>0</v>
      </c>
      <c r="G79" s="62">
        <f>+År2024!Y156</f>
        <v>0</v>
      </c>
      <c r="H79" s="52" t="str">
        <f>+IF(F79=0,"",År2024!I156)</f>
        <v/>
      </c>
      <c r="I79" s="52" t="str">
        <f>+IF(F79=0,"",År2024!J156)</f>
        <v/>
      </c>
      <c r="J79" s="52" t="str">
        <f>+IF(F79=0,"",År2024!K156)</f>
        <v/>
      </c>
      <c r="K79" s="52" t="str">
        <f t="shared" si="5"/>
        <v/>
      </c>
      <c r="L79" s="52" t="str">
        <f>+IF(F79=0,"",År2024!M156)</f>
        <v/>
      </c>
      <c r="M79" s="52" t="str">
        <f>+IF(F79=0,"",År2024!O156)</f>
        <v/>
      </c>
      <c r="N79" s="48"/>
      <c r="O79" s="53" t="str">
        <f>+IF(F79=0,"",År2024!P156)</f>
        <v/>
      </c>
      <c r="P79" s="53" t="str">
        <f>+IF(G79=0,"",År2024!Q156)</f>
        <v/>
      </c>
      <c r="Q79" s="50" t="str">
        <f>+IF(F79=0,"",År2024!R156)</f>
        <v/>
      </c>
      <c r="R79" s="50" t="str">
        <f>+IF(F79=0,"",År2024!S156)</f>
        <v/>
      </c>
      <c r="S79" s="48"/>
      <c r="T79" s="53" t="str">
        <f>+IF(F79=0,"",År2024!T156)</f>
        <v/>
      </c>
      <c r="U79" s="53" t="str">
        <f>+IF(G79=0,"",År2024!U156)</f>
        <v/>
      </c>
      <c r="V79" s="48"/>
      <c r="W79" s="54" t="str">
        <f>+IF(F79=0,"",År2024!W156)</f>
        <v/>
      </c>
      <c r="X79" s="48"/>
      <c r="Z79" s="55"/>
      <c r="AA79" s="50"/>
    </row>
    <row r="80" spans="1:27" x14ac:dyDescent="0.35">
      <c r="A80" s="49">
        <f>+År2024!B157</f>
        <v>2024</v>
      </c>
      <c r="B80" s="49">
        <f>+År2024!D157</f>
        <v>12</v>
      </c>
      <c r="C80" s="50">
        <f t="shared" si="4"/>
        <v>1</v>
      </c>
      <c r="D80" s="50" t="str">
        <f t="shared" si="6"/>
        <v>Mandag</v>
      </c>
      <c r="E80" s="51">
        <f>+År2024!E157</f>
        <v>45369</v>
      </c>
      <c r="F80" s="63">
        <f>+År2024!H157</f>
        <v>7195</v>
      </c>
      <c r="G80" s="62">
        <f>+År2024!Y157</f>
        <v>2529</v>
      </c>
      <c r="H80" s="52">
        <f>+IF(F80=0,"",År2024!I157)</f>
        <v>82.041951355107614</v>
      </c>
      <c r="I80" s="52">
        <f>+IF(F80=0,"",År2024!J157)</f>
        <v>12.872766508416085</v>
      </c>
      <c r="J80" s="52">
        <f>+IF(F80=0,"",År2024!K157)</f>
        <v>15.191796200345388</v>
      </c>
      <c r="K80" s="52">
        <f t="shared" si="5"/>
        <v>2.3190296919293036</v>
      </c>
      <c r="L80" s="52">
        <f>+IF(F80=0,"",År2024!M157)</f>
        <v>57.77266839378251</v>
      </c>
      <c r="M80" s="52">
        <f>+IF(F80=0,"",År2024!O157)</f>
        <v>11.602373759171355</v>
      </c>
      <c r="N80" s="48"/>
      <c r="O80" s="53">
        <f>+IF(F80=0,"",År2024!P157)</f>
        <v>47.02829984877944</v>
      </c>
      <c r="P80" s="53">
        <f>+IF(G80=0,"",År2024!Q157)</f>
        <v>46.278833693304527</v>
      </c>
      <c r="Q80" s="50">
        <f>+IF(F80=0,"",År2024!R157)</f>
        <v>133.79909365558916</v>
      </c>
      <c r="R80" s="50">
        <f>+IF(F80=0,"",År2024!S157)</f>
        <v>133.71342252913249</v>
      </c>
      <c r="S80" s="48"/>
      <c r="T80" s="53">
        <f>+IF(F80=0,"",År2024!T157)</f>
        <v>87.63841031149299</v>
      </c>
      <c r="U80" s="53">
        <f>+IF(G80=0,"",År2024!U157)</f>
        <v>83.850182599355222</v>
      </c>
      <c r="V80" s="48"/>
      <c r="W80" s="54">
        <f>+IF(F80=0,"",År2024!W157)</f>
        <v>60.391799861014611</v>
      </c>
      <c r="X80" s="48"/>
    </row>
    <row r="81" spans="1:24" x14ac:dyDescent="0.35">
      <c r="A81" s="49">
        <f>+År2024!B158</f>
        <v>2024</v>
      </c>
      <c r="B81" s="49">
        <f>+År2024!D158</f>
        <v>12</v>
      </c>
      <c r="C81" s="50">
        <f t="shared" si="4"/>
        <v>2</v>
      </c>
      <c r="D81" s="50" t="str">
        <f t="shared" si="6"/>
        <v>Tirsdag</v>
      </c>
      <c r="E81" s="51">
        <f>+År2024!E158</f>
        <v>45370</v>
      </c>
      <c r="F81" s="63">
        <f>+År2024!H158</f>
        <v>5892</v>
      </c>
      <c r="G81" s="62">
        <f>+År2024!Y158</f>
        <v>2298</v>
      </c>
      <c r="H81" s="52">
        <f>+IF(F81=0,"",År2024!I158)</f>
        <v>81.829110658519653</v>
      </c>
      <c r="I81" s="52">
        <f>+IF(F81=0,"",År2024!J158)</f>
        <v>12.590611902766103</v>
      </c>
      <c r="J81" s="52">
        <f>+IF(F81=0,"",År2024!K158)</f>
        <v>14.835896002236518</v>
      </c>
      <c r="K81" s="52">
        <f t="shared" si="5"/>
        <v>2.2452840994704157</v>
      </c>
      <c r="L81" s="52">
        <f>+IF(F81=0,"",År2024!M158)</f>
        <v>57.927089740005613</v>
      </c>
      <c r="M81" s="52">
        <f>+IF(F81=0,"",År2024!O158)</f>
        <v>11.527018720312956</v>
      </c>
      <c r="N81" s="48"/>
      <c r="O81" s="53">
        <f>+IF(F81=0,"",År2024!P158)</f>
        <v>47.701229737283398</v>
      </c>
      <c r="P81" s="53">
        <f>+IF(G81=0,"",År2024!Q158)</f>
        <v>46.188024622271961</v>
      </c>
      <c r="Q81" s="50">
        <f>+IF(F81=0,"",År2024!R158)</f>
        <v>138.59430008382228</v>
      </c>
      <c r="R81" s="50">
        <f>+IF(F81=0,"",År2024!S158)</f>
        <v>137.53422743783179</v>
      </c>
      <c r="S81" s="48"/>
      <c r="T81" s="53">
        <f>+IF(F81=0,"",År2024!T158)</f>
        <v>87.567986614612508</v>
      </c>
      <c r="U81" s="53">
        <f>+IF(G81=0,"",År2024!U158)</f>
        <v>83.768767428890143</v>
      </c>
      <c r="V81" s="48"/>
      <c r="W81" s="54">
        <f>+IF(F81=0,"",År2024!W158)</f>
        <v>60.708078750848614</v>
      </c>
      <c r="X81" s="48"/>
    </row>
    <row r="82" spans="1:24" x14ac:dyDescent="0.35">
      <c r="A82" s="49">
        <f>+År2024!B159</f>
        <v>2024</v>
      </c>
      <c r="B82" s="49">
        <f>+År2024!D159</f>
        <v>12</v>
      </c>
      <c r="C82" s="50">
        <f t="shared" si="4"/>
        <v>3</v>
      </c>
      <c r="D82" s="50" t="str">
        <f t="shared" si="6"/>
        <v>Onsdag</v>
      </c>
      <c r="E82" s="51">
        <f>+År2024!E159</f>
        <v>45371</v>
      </c>
      <c r="F82" s="63">
        <f>+År2024!H159</f>
        <v>6403</v>
      </c>
      <c r="G82" s="62">
        <f>+År2024!Y159</f>
        <v>2085</v>
      </c>
      <c r="H82" s="52">
        <f>+IF(F82=0,"",År2024!I159)</f>
        <v>81.934258941121385</v>
      </c>
      <c r="I82" s="52">
        <f>+IF(F82=0,"",År2024!J159)</f>
        <v>12.41315361375789</v>
      </c>
      <c r="J82" s="52">
        <f>+IF(F82=0,"",År2024!K159)</f>
        <v>14.608546214584289</v>
      </c>
      <c r="K82" s="52">
        <f t="shared" si="5"/>
        <v>2.1953926008263984</v>
      </c>
      <c r="L82" s="52">
        <f>+IF(F82=0,"",År2024!M159)</f>
        <v>57.721040408732144</v>
      </c>
      <c r="M82" s="52">
        <f>+IF(F82=0,"",År2024!O159)</f>
        <v>11.44718996748721</v>
      </c>
      <c r="N82" s="48"/>
      <c r="O82" s="53">
        <f>+IF(F82=0,"",År2024!P159)</f>
        <v>46.600604089219317</v>
      </c>
      <c r="P82" s="53">
        <f>+IF(G82=0,"",År2024!Q159)</f>
        <v>45.886538014415237</v>
      </c>
      <c r="Q82" s="50">
        <f>+IF(F82=0,"",År2024!R159)</f>
        <v>133.56120789779325</v>
      </c>
      <c r="R82" s="50">
        <f>+IF(F82=0,"",År2024!S159)</f>
        <v>132.08824895494655</v>
      </c>
      <c r="S82" s="48"/>
      <c r="T82" s="53">
        <f>+IF(F82=0,"",År2024!T159)</f>
        <v>87.915061499187814</v>
      </c>
      <c r="U82" s="53">
        <f>+IF(G82=0,"",År2024!U159)</f>
        <v>83.546948247853294</v>
      </c>
      <c r="V82" s="48"/>
      <c r="W82" s="54">
        <f>+IF(F82=0,"",År2024!W159)</f>
        <v>60.634233952834606</v>
      </c>
      <c r="X82" s="48"/>
    </row>
    <row r="83" spans="1:24" x14ac:dyDescent="0.35">
      <c r="A83" s="49">
        <f>+År2024!B160</f>
        <v>2024</v>
      </c>
      <c r="B83" s="49">
        <f>+År2024!D160</f>
        <v>12</v>
      </c>
      <c r="C83" s="50">
        <f t="shared" si="4"/>
        <v>4</v>
      </c>
      <c r="D83" s="50" t="str">
        <f t="shared" si="6"/>
        <v>Torsdag</v>
      </c>
      <c r="E83" s="51">
        <f>+År2024!E160</f>
        <v>45372</v>
      </c>
      <c r="F83" s="63">
        <f>+År2024!H160</f>
        <v>8475</v>
      </c>
      <c r="G83" s="62">
        <f>+År2024!Y160</f>
        <v>2406</v>
      </c>
      <c r="H83" s="52">
        <f>+IF(F83=0,"",År2024!I160)</f>
        <v>82.096232448377521</v>
      </c>
      <c r="I83" s="52">
        <f>+IF(F83=0,"",År2024!J160)</f>
        <v>12.517502897830765</v>
      </c>
      <c r="J83" s="52">
        <f>+IF(F83=0,"",År2024!K160)</f>
        <v>14.683642384105919</v>
      </c>
      <c r="K83" s="52">
        <f t="shared" si="5"/>
        <v>2.1661394862751546</v>
      </c>
      <c r="L83" s="52">
        <f>+IF(F83=0,"",År2024!M160)</f>
        <v>58.604370860927204</v>
      </c>
      <c r="M83" s="52">
        <f>+IF(F83=0,"",År2024!O160)</f>
        <v>11.353110522832509</v>
      </c>
      <c r="N83" s="48"/>
      <c r="O83" s="53">
        <f>+IF(F83=0,"",År2024!P160)</f>
        <v>48.395729890764649</v>
      </c>
      <c r="P83" s="53">
        <f>+IF(G83=0,"",År2024!Q160)</f>
        <v>47.882469789769914</v>
      </c>
      <c r="Q83" s="50">
        <f>+IF(F83=0,"",År2024!R160)</f>
        <v>133.56684315023165</v>
      </c>
      <c r="R83" s="50">
        <f>+IF(F83=0,"",År2024!S160)</f>
        <v>134.09182660489742</v>
      </c>
      <c r="S83" s="48"/>
      <c r="T83" s="53">
        <f>+IF(F83=0,"",År2024!T160)</f>
        <v>87.809435829759011</v>
      </c>
      <c r="U83" s="53">
        <f>+IF(G83=0,"",År2024!U160)</f>
        <v>84.042890135268777</v>
      </c>
      <c r="V83" s="48"/>
      <c r="W83" s="54">
        <f>+IF(F83=0,"",År2024!W160)</f>
        <v>60.808849557522109</v>
      </c>
      <c r="X83" s="48"/>
    </row>
    <row r="84" spans="1:24" x14ac:dyDescent="0.35">
      <c r="A84" s="49">
        <f>+År2024!B161</f>
        <v>2024</v>
      </c>
      <c r="B84" s="49">
        <f>+År2024!D161</f>
        <v>12</v>
      </c>
      <c r="C84" s="50">
        <f t="shared" si="4"/>
        <v>5</v>
      </c>
      <c r="D84" s="50" t="str">
        <f t="shared" si="6"/>
        <v>Fredag</v>
      </c>
      <c r="E84" s="51">
        <f>+År2024!E161</f>
        <v>45373</v>
      </c>
      <c r="F84" s="63">
        <f>+År2024!H161</f>
        <v>5003</v>
      </c>
      <c r="G84" s="62">
        <f>+År2024!Y161</f>
        <v>1282</v>
      </c>
      <c r="H84" s="52">
        <f>+IF(F84=0,"",År2024!I161)</f>
        <v>81.173022186688044</v>
      </c>
      <c r="I84" s="52">
        <f>+IF(F84=0,"",År2024!J161)</f>
        <v>12.792991913746624</v>
      </c>
      <c r="J84" s="52">
        <f>+IF(F84=0,"",År2024!K161)</f>
        <v>14.747629310344816</v>
      </c>
      <c r="K84" s="52">
        <f t="shared" si="5"/>
        <v>1.9546373965981925</v>
      </c>
      <c r="L84" s="52">
        <f>+IF(F84=0,"",År2024!M161)</f>
        <v>57.811907327586155</v>
      </c>
      <c r="M84" s="52">
        <f>+IF(F84=0,"",År2024!O161)</f>
        <v>11.304040948275819</v>
      </c>
      <c r="N84" s="48"/>
      <c r="O84" s="53">
        <f>+IF(F84=0,"",År2024!P161)</f>
        <v>48.735508223240785</v>
      </c>
      <c r="P84" s="53">
        <f>+IF(G84=0,"",År2024!Q161)</f>
        <v>48.077358490566013</v>
      </c>
      <c r="Q84" s="50">
        <f>+IF(F84=0,"",År2024!R161)</f>
        <v>127.92295258620688</v>
      </c>
      <c r="R84" s="50">
        <f>+IF(F84=0,"",År2024!S161)</f>
        <v>127.6796875</v>
      </c>
      <c r="S84" s="48"/>
      <c r="T84" s="53">
        <f>+IF(F84=0,"",År2024!T161)</f>
        <v>87.347645951035773</v>
      </c>
      <c r="U84" s="53">
        <f>+IF(G84=0,"",År2024!U161)</f>
        <v>83.52795264998656</v>
      </c>
      <c r="V84" s="48"/>
      <c r="W84" s="54">
        <f>+IF(F84=0,"",År2024!W161)</f>
        <v>60.688786727963219</v>
      </c>
      <c r="X84" s="48"/>
    </row>
    <row r="85" spans="1:24" x14ac:dyDescent="0.35">
      <c r="A85" s="49">
        <f>+År2024!B162</f>
        <v>2024</v>
      </c>
      <c r="B85" s="49">
        <f>+År2024!D162</f>
        <v>12</v>
      </c>
      <c r="C85" s="50">
        <f t="shared" si="4"/>
        <v>6</v>
      </c>
      <c r="D85" s="50" t="str">
        <f t="shared" si="6"/>
        <v>Lørdag</v>
      </c>
      <c r="E85" s="51">
        <f>+År2024!E162</f>
        <v>45374</v>
      </c>
      <c r="F85" s="63">
        <f>+År2024!H162</f>
        <v>0</v>
      </c>
      <c r="G85" s="62">
        <f>+År2024!Y162</f>
        <v>0</v>
      </c>
      <c r="H85" s="52" t="str">
        <f>+IF(F85=0,"",År2024!I162)</f>
        <v/>
      </c>
      <c r="I85" s="52" t="str">
        <f>+IF(F85=0,"",År2024!J162)</f>
        <v/>
      </c>
      <c r="J85" s="52" t="str">
        <f>+IF(F85=0,"",År2024!K162)</f>
        <v/>
      </c>
      <c r="K85" s="52" t="str">
        <f t="shared" si="5"/>
        <v/>
      </c>
      <c r="L85" s="52" t="str">
        <f>+IF(F85=0,"",År2024!M162)</f>
        <v/>
      </c>
      <c r="M85" s="52" t="str">
        <f>+IF(F85=0,"",År2024!O162)</f>
        <v/>
      </c>
      <c r="N85" s="48"/>
      <c r="O85" s="53" t="str">
        <f>+IF(F85=0,"",År2024!P162)</f>
        <v/>
      </c>
      <c r="P85" s="53" t="str">
        <f>+IF(G85=0,"",År2024!Q162)</f>
        <v/>
      </c>
      <c r="Q85" s="50" t="str">
        <f>+IF(F85=0,"",År2024!R162)</f>
        <v/>
      </c>
      <c r="R85" s="50" t="str">
        <f>+IF(F85=0,"",År2024!S162)</f>
        <v/>
      </c>
      <c r="S85" s="48"/>
      <c r="T85" s="53" t="str">
        <f>+IF(F85=0,"",År2024!T162)</f>
        <v/>
      </c>
      <c r="U85" s="53" t="str">
        <f>+IF(G85=0,"",År2024!U162)</f>
        <v/>
      </c>
      <c r="V85" s="48"/>
      <c r="W85" s="54" t="str">
        <f>+IF(F85=0,"",År2024!W162)</f>
        <v/>
      </c>
      <c r="X85" s="48"/>
    </row>
    <row r="86" spans="1:24" x14ac:dyDescent="0.35">
      <c r="A86" s="49">
        <f>+År2024!B163</f>
        <v>2024</v>
      </c>
      <c r="B86" s="49">
        <f>+År2024!D163</f>
        <v>12</v>
      </c>
      <c r="C86" s="50">
        <f t="shared" si="4"/>
        <v>0</v>
      </c>
      <c r="D86" s="50" t="str">
        <f t="shared" si="6"/>
        <v>Søndag</v>
      </c>
      <c r="E86" s="51">
        <f>+År2024!E163</f>
        <v>45375</v>
      </c>
      <c r="F86" s="63">
        <f>+År2024!H163</f>
        <v>0</v>
      </c>
      <c r="G86" s="62">
        <f>+År2024!Y163</f>
        <v>0</v>
      </c>
      <c r="H86" s="52" t="str">
        <f>+IF(F86=0,"",År2024!I163)</f>
        <v/>
      </c>
      <c r="I86" s="52" t="str">
        <f>+IF(F86=0,"",År2024!J163)</f>
        <v/>
      </c>
      <c r="J86" s="52" t="str">
        <f>+IF(F86=0,"",År2024!K163)</f>
        <v/>
      </c>
      <c r="K86" s="52" t="str">
        <f t="shared" si="5"/>
        <v/>
      </c>
      <c r="L86" s="52" t="str">
        <f>+IF(F86=0,"",År2024!M163)</f>
        <v/>
      </c>
      <c r="M86" s="52" t="str">
        <f>+IF(F86=0,"",År2024!O163)</f>
        <v/>
      </c>
      <c r="N86" s="48"/>
      <c r="O86" s="53" t="str">
        <f>+IF(F86=0,"",År2024!P163)</f>
        <v/>
      </c>
      <c r="P86" s="53" t="str">
        <f>+IF(G86=0,"",År2024!Q163)</f>
        <v/>
      </c>
      <c r="Q86" s="50" t="str">
        <f>+IF(F86=0,"",År2024!R163)</f>
        <v/>
      </c>
      <c r="R86" s="50" t="str">
        <f>+IF(F86=0,"",År2024!S163)</f>
        <v/>
      </c>
      <c r="S86" s="48"/>
      <c r="T86" s="53" t="str">
        <f>+IF(F86=0,"",År2024!T163)</f>
        <v/>
      </c>
      <c r="U86" s="53" t="str">
        <f>+IF(G86=0,"",År2024!U163)</f>
        <v/>
      </c>
      <c r="V86" s="48"/>
      <c r="W86" s="54" t="str">
        <f>+IF(F86=0,"",År2024!W163)</f>
        <v/>
      </c>
      <c r="X86" s="48"/>
    </row>
    <row r="87" spans="1:24" x14ac:dyDescent="0.35">
      <c r="A87" s="49">
        <f>+År2024!B164</f>
        <v>2024</v>
      </c>
      <c r="B87" s="49">
        <f>+År2024!D164</f>
        <v>13</v>
      </c>
      <c r="C87" s="50">
        <f t="shared" si="4"/>
        <v>1</v>
      </c>
      <c r="D87" s="50" t="str">
        <f t="shared" si="6"/>
        <v>Mandag</v>
      </c>
      <c r="E87" s="51">
        <f>+År2024!E164</f>
        <v>45376</v>
      </c>
      <c r="F87" s="63">
        <f>+År2024!H164</f>
        <v>6658</v>
      </c>
      <c r="G87" s="62">
        <f>+År2024!Y164</f>
        <v>848</v>
      </c>
      <c r="H87" s="52">
        <f>+IF(F87=0,"",År2024!I164)</f>
        <v>81.996635626314145</v>
      </c>
      <c r="I87" s="52">
        <f>+IF(F87=0,"",År2024!J164)</f>
        <v>12.532124978422216</v>
      </c>
      <c r="J87" s="52">
        <f>+IF(F87=0,"",År2024!K164)</f>
        <v>14.677196616606276</v>
      </c>
      <c r="K87" s="52">
        <f t="shared" si="5"/>
        <v>2.14507163818406</v>
      </c>
      <c r="L87" s="52">
        <f>+IF(F87=0,"",År2024!M164)</f>
        <v>58.219333678577563</v>
      </c>
      <c r="M87" s="52">
        <f>+IF(F87=0,"",År2024!O164)</f>
        <v>11.517210426376597</v>
      </c>
      <c r="N87" s="48"/>
      <c r="O87" s="53">
        <f>+IF(F87=0,"",År2024!P164)</f>
        <v>46.993440359054048</v>
      </c>
      <c r="P87" s="53">
        <f>+IF(G87=0,"",År2024!Q164)</f>
        <v>46.52452504317791</v>
      </c>
      <c r="Q87" s="50">
        <f>+IF(F87=0,"",År2024!R164)</f>
        <v>128.17572932849998</v>
      </c>
      <c r="R87" s="50">
        <f>+IF(F87=0,"",År2024!S164)</f>
        <v>129.08320386673569</v>
      </c>
      <c r="S87" s="48"/>
      <c r="T87" s="53">
        <f>+IF(F87=0,"",År2024!T164)</f>
        <v>87.053512396694273</v>
      </c>
      <c r="U87" s="53">
        <f>+IF(G87=0,"",År2024!U164)</f>
        <v>83.911053719008308</v>
      </c>
      <c r="V87" s="48"/>
      <c r="W87" s="54">
        <f>+IF(F87=0,"",År2024!W164)</f>
        <v>60.680985280865137</v>
      </c>
      <c r="X87" s="48"/>
    </row>
    <row r="88" spans="1:24" x14ac:dyDescent="0.35">
      <c r="A88" s="49">
        <f>+År2024!B165</f>
        <v>2024</v>
      </c>
      <c r="B88" s="49">
        <f>+År2024!D165</f>
        <v>13</v>
      </c>
      <c r="C88" s="50">
        <f t="shared" si="4"/>
        <v>2</v>
      </c>
      <c r="D88" s="50" t="str">
        <f t="shared" si="6"/>
        <v>Tirsdag</v>
      </c>
      <c r="E88" s="51">
        <f>+År2024!E165</f>
        <v>45377</v>
      </c>
      <c r="F88" s="63">
        <f>+År2024!H165</f>
        <v>1827</v>
      </c>
      <c r="G88" s="62">
        <f>+År2024!Y165</f>
        <v>488</v>
      </c>
      <c r="H88" s="52">
        <f>+IF(F88=0,"",År2024!I165)</f>
        <v>82.920525451559854</v>
      </c>
      <c r="I88" s="52">
        <f>+IF(F88=0,"",År2024!J165)</f>
        <v>12.442428785607165</v>
      </c>
      <c r="J88" s="52">
        <f>+IF(F88=0,"",År2024!K165)</f>
        <v>14.69895052473762</v>
      </c>
      <c r="K88" s="52">
        <f t="shared" si="5"/>
        <v>2.2565217391304557</v>
      </c>
      <c r="L88" s="52">
        <f>+IF(F88=0,"",År2024!M165)</f>
        <v>59.04722638680655</v>
      </c>
      <c r="M88" s="52">
        <f>+IF(F88=0,"",År2024!O165)</f>
        <v>11.497528089887648</v>
      </c>
      <c r="N88" s="48"/>
      <c r="O88" s="53">
        <f>+IF(F88=0,"",År2024!P165)</f>
        <v>41.808702175543885</v>
      </c>
      <c r="P88" s="53">
        <f>+IF(G88=0,"",År2024!Q165)</f>
        <v>41.610652663165808</v>
      </c>
      <c r="Q88" s="50">
        <f>+IF(F88=0,"",År2024!R165)</f>
        <v>107.05992509363294</v>
      </c>
      <c r="R88" s="50">
        <f>+IF(F88=0,"",År2024!S165)</f>
        <v>113.45917602996252</v>
      </c>
      <c r="S88" s="48"/>
      <c r="T88" s="53">
        <f>+IF(F88=0,"",År2024!T165)</f>
        <v>85.215856394914141</v>
      </c>
      <c r="U88" s="53">
        <f>+IF(G88=0,"",År2024!U165)</f>
        <v>84.820942408376894</v>
      </c>
      <c r="V88" s="48"/>
      <c r="W88" s="54">
        <f>+IF(F88=0,"",År2024!W165)</f>
        <v>60.710454296661183</v>
      </c>
      <c r="X88" s="48"/>
    </row>
    <row r="89" spans="1:24" x14ac:dyDescent="0.35">
      <c r="A89" s="49">
        <f>+År2024!B166</f>
        <v>2024</v>
      </c>
      <c r="B89" s="49">
        <f>+År2024!D166</f>
        <v>13</v>
      </c>
      <c r="C89" s="50">
        <f t="shared" si="4"/>
        <v>3</v>
      </c>
      <c r="D89" s="50" t="str">
        <f t="shared" si="6"/>
        <v>Onsdag</v>
      </c>
      <c r="E89" s="51">
        <f>+År2024!E166</f>
        <v>45378</v>
      </c>
      <c r="F89" s="63">
        <f>+År2024!H166</f>
        <v>1718</v>
      </c>
      <c r="G89" s="62">
        <f>+År2024!Y166</f>
        <v>314</v>
      </c>
      <c r="H89" s="52">
        <f>+IF(F89=0,"",År2024!I166)</f>
        <v>82.571653084982685</v>
      </c>
      <c r="I89" s="52">
        <f>+IF(F89=0,"",År2024!J166)</f>
        <v>13.213018597997131</v>
      </c>
      <c r="J89" s="52">
        <f>+IF(F89=0,"",År2024!K166)</f>
        <v>15.149213161659535</v>
      </c>
      <c r="K89" s="52">
        <f t="shared" si="5"/>
        <v>1.9361945636624043</v>
      </c>
      <c r="L89" s="52">
        <f>+IF(F89=0,"",År2024!M166)</f>
        <v>59.265236051502157</v>
      </c>
      <c r="M89" s="52">
        <f>+IF(F89=0,"",År2024!O166)</f>
        <v>11.377682403433472</v>
      </c>
      <c r="N89" s="48"/>
      <c r="O89" s="53">
        <f>+IF(F89=0,"",År2024!P166)</f>
        <v>44.568669527896994</v>
      </c>
      <c r="P89" s="53">
        <f>+IF(G89=0,"",År2024!Q166)</f>
        <v>43.709585121602288</v>
      </c>
      <c r="Q89" s="50">
        <f>+IF(F89=0,"",År2024!R166)</f>
        <v>110.26752503576537</v>
      </c>
      <c r="R89" s="50">
        <f>+IF(F89=0,"",År2024!S166)</f>
        <v>114.87911301859801</v>
      </c>
      <c r="S89" s="48"/>
      <c r="T89" s="53">
        <f>+IF(F89=0,"",År2024!T166)</f>
        <v>85.309635974304015</v>
      </c>
      <c r="U89" s="53">
        <f>+IF(G89=0,"",År2024!U166)</f>
        <v>85.34789436117066</v>
      </c>
      <c r="V89" s="48"/>
      <c r="W89" s="54">
        <f>+IF(F89=0,"",År2024!W166)</f>
        <v>60.266589057043085</v>
      </c>
      <c r="X89" s="48"/>
    </row>
    <row r="90" spans="1:24" x14ac:dyDescent="0.35">
      <c r="A90" s="49">
        <f>+År2024!B167</f>
        <v>2024</v>
      </c>
      <c r="B90" s="49">
        <f>+År2024!D167</f>
        <v>13</v>
      </c>
      <c r="C90" s="50">
        <f t="shared" si="4"/>
        <v>4</v>
      </c>
      <c r="D90" s="50" t="str">
        <f t="shared" si="6"/>
        <v>Torsdag</v>
      </c>
      <c r="E90" s="51">
        <f>+År2024!E167</f>
        <v>45379</v>
      </c>
      <c r="F90" s="63">
        <f>+År2024!H167</f>
        <v>0</v>
      </c>
      <c r="G90" s="62">
        <f>+År2024!Y167</f>
        <v>0</v>
      </c>
      <c r="H90" s="52" t="str">
        <f>+IF(F90=0,"",År2024!I167)</f>
        <v/>
      </c>
      <c r="I90" s="52" t="str">
        <f>+IF(F90=0,"",År2024!J167)</f>
        <v/>
      </c>
      <c r="J90" s="52" t="str">
        <f>+IF(F90=0,"",År2024!K167)</f>
        <v/>
      </c>
      <c r="K90" s="52" t="str">
        <f t="shared" si="5"/>
        <v/>
      </c>
      <c r="L90" s="52" t="str">
        <f>+IF(F90=0,"",År2024!M167)</f>
        <v/>
      </c>
      <c r="M90" s="52" t="str">
        <f>+IF(F90=0,"",År2024!O167)</f>
        <v/>
      </c>
      <c r="N90" s="48"/>
      <c r="O90" s="53" t="str">
        <f>+IF(F90=0,"",År2024!P167)</f>
        <v/>
      </c>
      <c r="P90" s="53" t="str">
        <f>+IF(G90=0,"",År2024!Q167)</f>
        <v/>
      </c>
      <c r="Q90" s="50" t="str">
        <f>+IF(F90=0,"",År2024!R167)</f>
        <v/>
      </c>
      <c r="R90" s="50" t="str">
        <f>+IF(F90=0,"",År2024!S167)</f>
        <v/>
      </c>
      <c r="S90" s="48"/>
      <c r="T90" s="53" t="str">
        <f>+IF(F90=0,"",År2024!T167)</f>
        <v/>
      </c>
      <c r="U90" s="53" t="str">
        <f>+IF(G90=0,"",År2024!U167)</f>
        <v/>
      </c>
      <c r="V90" s="48"/>
      <c r="W90" s="54" t="str">
        <f>+IF(F90=0,"",År2024!W167)</f>
        <v/>
      </c>
      <c r="X90" s="48"/>
    </row>
    <row r="91" spans="1:24" x14ac:dyDescent="0.35">
      <c r="A91" s="49">
        <f>+År2024!B168</f>
        <v>2024</v>
      </c>
      <c r="B91" s="49">
        <f>+År2024!D168</f>
        <v>13</v>
      </c>
      <c r="C91" s="50">
        <f t="shared" si="4"/>
        <v>5</v>
      </c>
      <c r="D91" s="50" t="str">
        <f t="shared" si="6"/>
        <v>Fredag</v>
      </c>
      <c r="E91" s="51">
        <f>+År2024!E168</f>
        <v>45380</v>
      </c>
      <c r="F91" s="63">
        <f>+År2024!H168</f>
        <v>0</v>
      </c>
      <c r="G91" s="62">
        <f>+År2024!Y168</f>
        <v>0</v>
      </c>
      <c r="H91" s="52" t="str">
        <f>+IF(F91=0,"",År2024!I168)</f>
        <v/>
      </c>
      <c r="I91" s="52" t="str">
        <f>+IF(F91=0,"",År2024!J168)</f>
        <v/>
      </c>
      <c r="J91" s="52" t="str">
        <f>+IF(F91=0,"",År2024!K168)</f>
        <v/>
      </c>
      <c r="K91" s="52" t="str">
        <f t="shared" si="5"/>
        <v/>
      </c>
      <c r="L91" s="52" t="str">
        <f>+IF(F91=0,"",År2024!M168)</f>
        <v/>
      </c>
      <c r="M91" s="52" t="str">
        <f>+IF(F91=0,"",År2024!O168)</f>
        <v/>
      </c>
      <c r="N91" s="48"/>
      <c r="O91" s="53" t="str">
        <f>+IF(F91=0,"",År2024!P168)</f>
        <v/>
      </c>
      <c r="P91" s="53" t="str">
        <f>+IF(G91=0,"",År2024!Q168)</f>
        <v/>
      </c>
      <c r="Q91" s="50" t="str">
        <f>+IF(F91=0,"",År2024!R168)</f>
        <v/>
      </c>
      <c r="R91" s="50" t="str">
        <f>+IF(F91=0,"",År2024!S168)</f>
        <v/>
      </c>
      <c r="S91" s="48"/>
      <c r="T91" s="53" t="str">
        <f>+IF(F91=0,"",År2024!T168)</f>
        <v/>
      </c>
      <c r="U91" s="53" t="str">
        <f>+IF(G91=0,"",År2024!U168)</f>
        <v/>
      </c>
      <c r="V91" s="48"/>
      <c r="W91" s="54" t="str">
        <f>+IF(F91=0,"",År2024!W168)</f>
        <v/>
      </c>
      <c r="X91" s="48"/>
    </row>
    <row r="92" spans="1:24" x14ac:dyDescent="0.35">
      <c r="A92" s="49">
        <f>+År2024!B169</f>
        <v>2024</v>
      </c>
      <c r="B92" s="49">
        <f>+År2024!D169</f>
        <v>13</v>
      </c>
      <c r="C92" s="50">
        <f t="shared" si="4"/>
        <v>6</v>
      </c>
      <c r="D92" s="50" t="str">
        <f t="shared" si="6"/>
        <v>Lørdag</v>
      </c>
      <c r="E92" s="51">
        <f>+År2024!E169</f>
        <v>45381</v>
      </c>
      <c r="F92" s="63">
        <f>+År2024!H169</f>
        <v>0</v>
      </c>
      <c r="G92" s="62">
        <f>+År2024!Y169</f>
        <v>0</v>
      </c>
      <c r="H92" s="52" t="str">
        <f>+IF(F92=0,"",År2024!I169)</f>
        <v/>
      </c>
      <c r="I92" s="52" t="str">
        <f>+IF(F92=0,"",År2024!J169)</f>
        <v/>
      </c>
      <c r="J92" s="52" t="str">
        <f>+IF(F92=0,"",År2024!K169)</f>
        <v/>
      </c>
      <c r="K92" s="52" t="str">
        <f t="shared" si="5"/>
        <v/>
      </c>
      <c r="L92" s="52" t="str">
        <f>+IF(F92=0,"",År2024!M169)</f>
        <v/>
      </c>
      <c r="M92" s="52" t="str">
        <f>+IF(F92=0,"",År2024!O169)</f>
        <v/>
      </c>
      <c r="N92" s="48"/>
      <c r="O92" s="53" t="str">
        <f>+IF(F92=0,"",År2024!P169)</f>
        <v/>
      </c>
      <c r="P92" s="53" t="str">
        <f>+IF(G92=0,"",År2024!Q169)</f>
        <v/>
      </c>
      <c r="Q92" s="50" t="str">
        <f>+IF(F92=0,"",År2024!R169)</f>
        <v/>
      </c>
      <c r="R92" s="50" t="str">
        <f>+IF(F92=0,"",År2024!S169)</f>
        <v/>
      </c>
      <c r="S92" s="48"/>
      <c r="T92" s="53" t="str">
        <f>+IF(F92=0,"",År2024!T169)</f>
        <v/>
      </c>
      <c r="U92" s="53" t="str">
        <f>+IF(G92=0,"",År2024!U169)</f>
        <v/>
      </c>
      <c r="V92" s="48"/>
      <c r="W92" s="54" t="str">
        <f>+IF(F92=0,"",År2024!W169)</f>
        <v/>
      </c>
      <c r="X92" s="48"/>
    </row>
    <row r="93" spans="1:24" x14ac:dyDescent="0.35">
      <c r="A93" s="49">
        <f>+År2024!B170</f>
        <v>2024</v>
      </c>
      <c r="B93" s="49">
        <f>+År2024!D170</f>
        <v>13</v>
      </c>
      <c r="C93" s="50">
        <f t="shared" si="4"/>
        <v>0</v>
      </c>
      <c r="D93" s="50" t="str">
        <f t="shared" si="6"/>
        <v>Søndag</v>
      </c>
      <c r="E93" s="51">
        <f>+År2024!E170</f>
        <v>45382</v>
      </c>
      <c r="F93" s="63">
        <f>+År2024!H170</f>
        <v>0</v>
      </c>
      <c r="G93" s="62">
        <f>+År2024!Y170</f>
        <v>0</v>
      </c>
      <c r="H93" s="52" t="str">
        <f>+IF(F93=0,"",År2024!I170)</f>
        <v/>
      </c>
      <c r="I93" s="52" t="str">
        <f>+IF(F93=0,"",År2024!J170)</f>
        <v/>
      </c>
      <c r="J93" s="52" t="str">
        <f>+IF(F93=0,"",År2024!K170)</f>
        <v/>
      </c>
      <c r="K93" s="52" t="str">
        <f t="shared" si="5"/>
        <v/>
      </c>
      <c r="L93" s="52" t="str">
        <f>+IF(F93=0,"",År2024!M170)</f>
        <v/>
      </c>
      <c r="M93" s="52" t="str">
        <f>+IF(F93=0,"",År2024!O170)</f>
        <v/>
      </c>
      <c r="N93" s="48"/>
      <c r="O93" s="53" t="str">
        <f>+IF(F93=0,"",År2024!P170)</f>
        <v/>
      </c>
      <c r="P93" s="53" t="str">
        <f>+IF(G93=0,"",År2024!Q170)</f>
        <v/>
      </c>
      <c r="Q93" s="50" t="str">
        <f>+IF(F93=0,"",År2024!R170)</f>
        <v/>
      </c>
      <c r="R93" s="50" t="str">
        <f>+IF(F93=0,"",År2024!S170)</f>
        <v/>
      </c>
      <c r="S93" s="48"/>
      <c r="T93" s="53" t="str">
        <f>+IF(F93=0,"",År2024!T170)</f>
        <v/>
      </c>
      <c r="U93" s="53" t="str">
        <f>+IF(G93=0,"",År2024!U170)</f>
        <v/>
      </c>
      <c r="V93" s="48"/>
      <c r="W93" s="54" t="str">
        <f>+IF(F93=0,"",År2024!W170)</f>
        <v/>
      </c>
      <c r="X93" s="48"/>
    </row>
    <row r="94" spans="1:24" x14ac:dyDescent="0.35">
      <c r="A94" s="49">
        <f>+År2024!B171</f>
        <v>2024</v>
      </c>
      <c r="B94" s="49">
        <f>+År2024!D171</f>
        <v>14</v>
      </c>
      <c r="C94" s="50">
        <f t="shared" si="4"/>
        <v>1</v>
      </c>
      <c r="D94" s="50" t="str">
        <f t="shared" si="6"/>
        <v>Mandag</v>
      </c>
      <c r="E94" s="51">
        <f>+År2024!E171</f>
        <v>45383</v>
      </c>
      <c r="F94" s="63">
        <f>+År2024!H171</f>
        <v>4044</v>
      </c>
      <c r="G94" s="62">
        <f>+År2024!Y171</f>
        <v>1859</v>
      </c>
      <c r="H94" s="52">
        <f>+IF(F94=0,"",År2024!I171)</f>
        <v>85.421033630069246</v>
      </c>
      <c r="I94" s="52">
        <f>+IF(F94=0,"",År2024!J171)</f>
        <v>12.835651773376316</v>
      </c>
      <c r="J94" s="52">
        <f>+IF(F94=0,"",År2024!K171)</f>
        <v>15.513311837862714</v>
      </c>
      <c r="K94" s="52">
        <f t="shared" si="5"/>
        <v>2.6776600644863979</v>
      </c>
      <c r="L94" s="52">
        <f>+IF(F94=0,"",År2024!M171)</f>
        <v>59.012160294795024</v>
      </c>
      <c r="M94" s="52">
        <f>+IF(F94=0,"",År2024!O171)</f>
        <v>11.238507600184269</v>
      </c>
      <c r="N94" s="48"/>
      <c r="O94" s="53">
        <f>+IF(F94=0,"",År2024!P171)</f>
        <v>49.392626728110592</v>
      </c>
      <c r="P94" s="53">
        <f>+IF(G94=0,"",År2024!Q171)</f>
        <v>48.686780285582685</v>
      </c>
      <c r="Q94" s="50">
        <f>+IF(F94=0,"",År2024!R171)</f>
        <v>145.15891294334409</v>
      </c>
      <c r="R94" s="50">
        <f>+IF(F94=0,"",År2024!S171)</f>
        <v>144.23076923076923</v>
      </c>
      <c r="S94" s="48"/>
      <c r="T94" s="53">
        <f>+IF(F94=0,"",År2024!T171)</f>
        <v>90.002394106813881</v>
      </c>
      <c r="U94" s="53">
        <f>+IF(G94=0,"",År2024!U171)</f>
        <v>85.497605893186119</v>
      </c>
      <c r="V94" s="48"/>
      <c r="W94" s="54">
        <f>+IF(F94=0,"",År2024!W171)</f>
        <v>60.436696340257178</v>
      </c>
      <c r="X94" s="48"/>
    </row>
    <row r="95" spans="1:24" x14ac:dyDescent="0.35">
      <c r="A95" s="49">
        <f>+År2024!B172</f>
        <v>2024</v>
      </c>
      <c r="B95" s="49">
        <f>+År2024!D172</f>
        <v>14</v>
      </c>
      <c r="C95" s="50">
        <f t="shared" si="4"/>
        <v>2</v>
      </c>
      <c r="D95" s="50" t="str">
        <f t="shared" si="6"/>
        <v>Tirsdag</v>
      </c>
      <c r="E95" s="51">
        <f>+År2024!E172</f>
        <v>45384</v>
      </c>
      <c r="F95" s="63">
        <f>+År2024!H172</f>
        <v>7933</v>
      </c>
      <c r="G95" s="62">
        <f>+År2024!Y172</f>
        <v>2184</v>
      </c>
      <c r="H95" s="52">
        <f>+IF(F95=0,"",År2024!I172)</f>
        <v>84.46866128828951</v>
      </c>
      <c r="I95" s="52">
        <f>+IF(F95=0,"",År2024!J172)</f>
        <v>12.856418328086738</v>
      </c>
      <c r="J95" s="52">
        <f>+IF(F95=0,"",År2024!K172)</f>
        <v>15.197411682406416</v>
      </c>
      <c r="K95" s="52">
        <f t="shared" si="5"/>
        <v>2.3409933543196786</v>
      </c>
      <c r="L95" s="52">
        <f>+IF(F95=0,"",År2024!M172)</f>
        <v>59.44658971668408</v>
      </c>
      <c r="M95" s="52">
        <f>+IF(F95=0,"",År2024!O172)</f>
        <v>11.543051914000992</v>
      </c>
      <c r="N95" s="48"/>
      <c r="O95" s="53">
        <f>+IF(F95=0,"",År2024!P172)</f>
        <v>47.002273919888061</v>
      </c>
      <c r="P95" s="53">
        <f>+IF(G95=0,"",År2024!Q172)</f>
        <v>46.443589295084841</v>
      </c>
      <c r="Q95" s="50">
        <f>+IF(F95=0,"",År2024!R172)</f>
        <v>127.95594405594404</v>
      </c>
      <c r="R95" s="50">
        <f>+IF(F95=0,"",År2024!S172)</f>
        <v>130.16745324244016</v>
      </c>
      <c r="S95" s="48"/>
      <c r="T95" s="53">
        <f>+IF(F95=0,"",År2024!T172)</f>
        <v>88.291938011492192</v>
      </c>
      <c r="U95" s="53">
        <f>+IF(G95=0,"",År2024!U172)</f>
        <v>85.434511579313849</v>
      </c>
      <c r="V95" s="48"/>
      <c r="W95" s="54">
        <f>+IF(F95=0,"",År2024!W172)</f>
        <v>60.481532837514173</v>
      </c>
      <c r="X95" s="48"/>
    </row>
    <row r="96" spans="1:24" x14ac:dyDescent="0.35">
      <c r="A96" s="49">
        <f>+År2024!B173</f>
        <v>2024</v>
      </c>
      <c r="B96" s="49">
        <f>+År2024!D173</f>
        <v>14</v>
      </c>
      <c r="C96" s="50">
        <f t="shared" si="4"/>
        <v>3</v>
      </c>
      <c r="D96" s="50" t="str">
        <f t="shared" si="6"/>
        <v>Onsdag</v>
      </c>
      <c r="E96" s="51">
        <f>+År2024!E173</f>
        <v>45385</v>
      </c>
      <c r="F96" s="63">
        <f>+År2024!H173</f>
        <v>7614</v>
      </c>
      <c r="G96" s="62">
        <f>+År2024!Y173</f>
        <v>2477</v>
      </c>
      <c r="H96" s="52">
        <f>+IF(F96=0,"",År2024!I173)</f>
        <v>84.191377725242845</v>
      </c>
      <c r="I96" s="52">
        <f>+IF(F96=0,"",År2024!J173)</f>
        <v>12.444643902439028</v>
      </c>
      <c r="J96" s="52">
        <f>+IF(F96=0,"",År2024!K173)</f>
        <v>14.784933645589444</v>
      </c>
      <c r="K96" s="52">
        <f t="shared" si="5"/>
        <v>2.3402897431504162</v>
      </c>
      <c r="L96" s="52">
        <f>+IF(F96=0,"",År2024!M173)</f>
        <v>59.000936768149955</v>
      </c>
      <c r="M96" s="52">
        <f>+IF(F96=0,"",År2024!O173)</f>
        <v>11.616897560975628</v>
      </c>
      <c r="N96" s="48"/>
      <c r="O96" s="53">
        <f>+IF(F96=0,"",År2024!P173)</f>
        <v>46.895394223263089</v>
      </c>
      <c r="P96" s="53">
        <f>+IF(G96=0,"",År2024!Q173)</f>
        <v>46.273153575615481</v>
      </c>
      <c r="Q96" s="50">
        <f>+IF(F96=0,"",År2024!R173)</f>
        <v>130.5479024390244</v>
      </c>
      <c r="R96" s="50">
        <f>+IF(F96=0,"",År2024!S173)</f>
        <v>130.64253658536583</v>
      </c>
      <c r="S96" s="48"/>
      <c r="T96" s="53">
        <f>+IF(F96=0,"",År2024!T173)</f>
        <v>88.1667380720544</v>
      </c>
      <c r="U96" s="53">
        <f>+IF(G96=0,"",År2024!U173)</f>
        <v>84.84370009737097</v>
      </c>
      <c r="V96" s="48"/>
      <c r="W96" s="54">
        <f>+IF(F96=0,"",År2024!W173)</f>
        <v>60.595613343840306</v>
      </c>
      <c r="X96" s="48"/>
    </row>
    <row r="97" spans="1:24" x14ac:dyDescent="0.35">
      <c r="A97" s="49">
        <f>+År2024!B174</f>
        <v>2024</v>
      </c>
      <c r="B97" s="49">
        <f>+År2024!D174</f>
        <v>14</v>
      </c>
      <c r="C97" s="50">
        <f t="shared" si="4"/>
        <v>4</v>
      </c>
      <c r="D97" s="50" t="str">
        <f t="shared" si="6"/>
        <v>Torsdag</v>
      </c>
      <c r="E97" s="51">
        <f>+År2024!E174</f>
        <v>45386</v>
      </c>
      <c r="F97" s="63">
        <f>+År2024!H174</f>
        <v>7531</v>
      </c>
      <c r="G97" s="62">
        <f>+År2024!Y174</f>
        <v>2276</v>
      </c>
      <c r="H97" s="52">
        <f>+IF(F97=0,"",År2024!I174)</f>
        <v>84.31130925507874</v>
      </c>
      <c r="I97" s="52">
        <f>+IF(F97=0,"",År2024!J174)</f>
        <v>12.761824775720561</v>
      </c>
      <c r="J97" s="52">
        <f>+IF(F97=0,"",År2024!K174)</f>
        <v>15.172508591065302</v>
      </c>
      <c r="K97" s="52">
        <f t="shared" si="5"/>
        <v>2.4106838153447416</v>
      </c>
      <c r="L97" s="52">
        <f>+IF(F97=0,"",År2024!M174)</f>
        <v>59.136617029400689</v>
      </c>
      <c r="M97" s="52">
        <f>+IF(F97=0,"",År2024!O174)</f>
        <v>11.35203205495133</v>
      </c>
      <c r="N97" s="48"/>
      <c r="O97" s="53">
        <f>+IF(F97=0,"",År2024!P174)</f>
        <v>47.486166762068315</v>
      </c>
      <c r="P97" s="53">
        <f>+IF(G97=0,"",År2024!Q174)</f>
        <v>47.035509736540654</v>
      </c>
      <c r="Q97" s="50">
        <f>+IF(F97=0,"",År2024!R174)</f>
        <v>129.85744274809164</v>
      </c>
      <c r="R97" s="50">
        <f>+IF(F97=0,"",År2024!S174)</f>
        <v>130.86758252241941</v>
      </c>
      <c r="S97" s="48"/>
      <c r="T97" s="53">
        <f>+IF(F97=0,"",År2024!T174)</f>
        <v>88.438833841463492</v>
      </c>
      <c r="U97" s="53">
        <f>+IF(G97=0,"",År2024!U174)</f>
        <v>85.141463414634018</v>
      </c>
      <c r="V97" s="48"/>
      <c r="W97" s="54">
        <f>+IF(F97=0,"",År2024!W174)</f>
        <v>60.384411100783439</v>
      </c>
      <c r="X97" s="48"/>
    </row>
    <row r="98" spans="1:24" x14ac:dyDescent="0.35">
      <c r="A98" s="49">
        <f>+År2024!B175</f>
        <v>2024</v>
      </c>
      <c r="B98" s="49">
        <f>+År2024!D175</f>
        <v>14</v>
      </c>
      <c r="C98" s="50">
        <f t="shared" si="4"/>
        <v>5</v>
      </c>
      <c r="D98" s="50" t="str">
        <f t="shared" si="6"/>
        <v>Fredag</v>
      </c>
      <c r="E98" s="51">
        <f>+År2024!E175</f>
        <v>45387</v>
      </c>
      <c r="F98" s="63">
        <f>+År2024!H175</f>
        <v>6509</v>
      </c>
      <c r="G98" s="62">
        <f>+År2024!Y175</f>
        <v>1920</v>
      </c>
      <c r="H98" s="52">
        <f>+IF(F98=0,"",År2024!I175)</f>
        <v>85.141776002458116</v>
      </c>
      <c r="I98" s="52">
        <f>+IF(F98=0,"",År2024!J175)</f>
        <v>12.715204550426639</v>
      </c>
      <c r="J98" s="52">
        <f>+IF(F98=0,"",År2024!K175)</f>
        <v>14.948950131233596</v>
      </c>
      <c r="K98" s="52">
        <f t="shared" si="5"/>
        <v>2.2337455808069571</v>
      </c>
      <c r="L98" s="52">
        <f>+IF(F98=0,"",År2024!M175)</f>
        <v>58.876115485564398</v>
      </c>
      <c r="M98" s="52">
        <f>+IF(F98=0,"",År2024!O175)</f>
        <v>11.251333624836006</v>
      </c>
      <c r="N98" s="48"/>
      <c r="O98" s="53">
        <f>+IF(F98=0,"",År2024!P175)</f>
        <v>46.171003717472111</v>
      </c>
      <c r="P98" s="53">
        <f>+IF(G98=0,"",År2024!Q175)</f>
        <v>45.414660831509842</v>
      </c>
      <c r="Q98" s="50">
        <f>+IF(F98=0,"",År2024!R175)</f>
        <v>132.21381722780936</v>
      </c>
      <c r="R98" s="50">
        <f>+IF(F98=0,"",År2024!S175)</f>
        <v>133.2031045037167</v>
      </c>
      <c r="S98" s="48"/>
      <c r="T98" s="53">
        <f>+IF(F98=0,"",År2024!T175)</f>
        <v>87.396116928446915</v>
      </c>
      <c r="U98" s="53">
        <f>+IF(G98=0,"",År2024!U175)</f>
        <v>84.484816753926651</v>
      </c>
      <c r="V98" s="48"/>
      <c r="W98" s="54">
        <f>+IF(F98=0,"",År2024!W175)</f>
        <v>60.301121524043609</v>
      </c>
      <c r="X98" s="48"/>
    </row>
    <row r="99" spans="1:24" x14ac:dyDescent="0.35">
      <c r="A99" s="49">
        <f>+År2024!B176</f>
        <v>2024</v>
      </c>
      <c r="B99" s="49">
        <f>+År2024!D176</f>
        <v>14</v>
      </c>
      <c r="C99" s="50">
        <f t="shared" si="4"/>
        <v>6</v>
      </c>
      <c r="D99" s="50" t="str">
        <f t="shared" si="6"/>
        <v>Lørdag</v>
      </c>
      <c r="E99" s="51">
        <f>+År2024!E176</f>
        <v>45388</v>
      </c>
      <c r="F99" s="63">
        <f>+År2024!H176</f>
        <v>0</v>
      </c>
      <c r="G99" s="62">
        <f>+År2024!Y176</f>
        <v>0</v>
      </c>
      <c r="H99" s="52" t="str">
        <f>+IF(F99=0,"",År2024!I176)</f>
        <v/>
      </c>
      <c r="I99" s="52" t="str">
        <f>+IF(F99=0,"",År2024!J176)</f>
        <v/>
      </c>
      <c r="J99" s="52" t="str">
        <f>+IF(F99=0,"",År2024!K176)</f>
        <v/>
      </c>
      <c r="K99" s="52" t="str">
        <f t="shared" si="5"/>
        <v/>
      </c>
      <c r="L99" s="52" t="str">
        <f>+IF(F99=0,"",År2024!M176)</f>
        <v/>
      </c>
      <c r="M99" s="52" t="str">
        <f>+IF(F99=0,"",År2024!O176)</f>
        <v/>
      </c>
      <c r="N99" s="48"/>
      <c r="O99" s="53" t="str">
        <f>+IF(F99=0,"",År2024!P176)</f>
        <v/>
      </c>
      <c r="P99" s="53" t="str">
        <f>+IF(G99=0,"",År2024!Q176)</f>
        <v/>
      </c>
      <c r="Q99" s="50" t="str">
        <f>+IF(F99=0,"",År2024!R176)</f>
        <v/>
      </c>
      <c r="R99" s="50" t="str">
        <f>+IF(F99=0,"",År2024!S176)</f>
        <v/>
      </c>
      <c r="S99" s="48"/>
      <c r="T99" s="53" t="str">
        <f>+IF(F99=0,"",År2024!T176)</f>
        <v/>
      </c>
      <c r="U99" s="53" t="str">
        <f>+IF(G99=0,"",År2024!U176)</f>
        <v/>
      </c>
      <c r="V99" s="48"/>
      <c r="W99" s="54" t="str">
        <f>+IF(F99=0,"",År2024!W176)</f>
        <v/>
      </c>
      <c r="X99" s="48"/>
    </row>
    <row r="100" spans="1:24" x14ac:dyDescent="0.35">
      <c r="A100" s="49">
        <f>+År2024!B177</f>
        <v>2024</v>
      </c>
      <c r="B100" s="49">
        <f>+År2024!D177</f>
        <v>14</v>
      </c>
      <c r="C100" s="50">
        <f t="shared" si="4"/>
        <v>0</v>
      </c>
      <c r="D100" s="50" t="str">
        <f t="shared" si="6"/>
        <v>Søndag</v>
      </c>
      <c r="E100" s="51">
        <f>+År2024!E177</f>
        <v>45389</v>
      </c>
      <c r="F100" s="63">
        <f>+År2024!H177</f>
        <v>0</v>
      </c>
      <c r="G100" s="62">
        <f>+År2024!Y177</f>
        <v>0</v>
      </c>
      <c r="H100" s="52" t="str">
        <f>+IF(F100=0,"",År2024!I177)</f>
        <v/>
      </c>
      <c r="I100" s="52" t="str">
        <f>+IF(F100=0,"",År2024!J177)</f>
        <v/>
      </c>
      <c r="J100" s="52" t="str">
        <f>+IF(F100=0,"",År2024!K177)</f>
        <v/>
      </c>
      <c r="K100" s="52" t="str">
        <f t="shared" si="5"/>
        <v/>
      </c>
      <c r="L100" s="52" t="str">
        <f>+IF(F100=0,"",År2024!M177)</f>
        <v/>
      </c>
      <c r="M100" s="52" t="str">
        <f>+IF(F100=0,"",År2024!O177)</f>
        <v/>
      </c>
      <c r="N100" s="48"/>
      <c r="O100" s="53" t="str">
        <f>+IF(F100=0,"",År2024!P177)</f>
        <v/>
      </c>
      <c r="P100" s="53" t="str">
        <f>+IF(G100=0,"",År2024!Q177)</f>
        <v/>
      </c>
      <c r="Q100" s="50" t="str">
        <f>+IF(F100=0,"",År2024!R177)</f>
        <v/>
      </c>
      <c r="R100" s="50" t="str">
        <f>+IF(F100=0,"",År2024!S177)</f>
        <v/>
      </c>
      <c r="S100" s="48"/>
      <c r="T100" s="53" t="str">
        <f>+IF(F100=0,"",År2024!T177)</f>
        <v/>
      </c>
      <c r="U100" s="53" t="str">
        <f>+IF(G100=0,"",År2024!U177)</f>
        <v/>
      </c>
      <c r="V100" s="48"/>
      <c r="W100" s="54" t="str">
        <f>+IF(F100=0,"",År2024!W177)</f>
        <v/>
      </c>
      <c r="X100" s="48"/>
    </row>
    <row r="101" spans="1:24" x14ac:dyDescent="0.35">
      <c r="A101" s="49">
        <f>+År2024!B178</f>
        <v>2024</v>
      </c>
      <c r="B101" s="49">
        <f>+År2024!D178</f>
        <v>15</v>
      </c>
      <c r="C101" s="50">
        <f t="shared" si="4"/>
        <v>1</v>
      </c>
      <c r="D101" s="50" t="str">
        <f t="shared" si="6"/>
        <v>Mandag</v>
      </c>
      <c r="E101" s="51">
        <f>+År2024!E178</f>
        <v>45390</v>
      </c>
      <c r="F101" s="63">
        <f>+År2024!H178</f>
        <v>7979</v>
      </c>
      <c r="G101" s="62">
        <f>+År2024!Y178</f>
        <v>2643</v>
      </c>
      <c r="H101" s="52">
        <f>+IF(F101=0,"",År2024!I178)</f>
        <v>83.618501065295646</v>
      </c>
      <c r="I101" s="52">
        <f>+IF(F101=0,"",År2024!J178)</f>
        <v>12.326212861978203</v>
      </c>
      <c r="J101" s="52">
        <f>+IF(F101=0,"",År2024!K178)</f>
        <v>14.454542034982124</v>
      </c>
      <c r="K101" s="52">
        <f t="shared" si="5"/>
        <v>2.1283291730039213</v>
      </c>
      <c r="L101" s="52">
        <f>+IF(F101=0,"",År2024!M178)</f>
        <v>58.360466428437014</v>
      </c>
      <c r="M101" s="52">
        <f>+IF(F101=0,"",År2024!O178)</f>
        <v>11.21037204058617</v>
      </c>
      <c r="N101" s="48"/>
      <c r="O101" s="53">
        <f>+IF(F101=0,"",År2024!P178)</f>
        <v>46.936266215454033</v>
      </c>
      <c r="P101" s="53">
        <f>+IF(G101=0,"",År2024!Q178)</f>
        <v>46.397293741777837</v>
      </c>
      <c r="Q101" s="50">
        <f>+IF(F101=0,"",År2024!R178)</f>
        <v>127.34655140011272</v>
      </c>
      <c r="R101" s="50">
        <f>+IF(F101=0,"",År2024!S178)</f>
        <v>128.09188275084551</v>
      </c>
      <c r="S101" s="48"/>
      <c r="T101" s="53">
        <f>+IF(F101=0,"",År2024!T178)</f>
        <v>87.06826706676641</v>
      </c>
      <c r="U101" s="53">
        <f>+IF(G101=0,"",År2024!U178)</f>
        <v>83.484508627156842</v>
      </c>
      <c r="V101" s="48"/>
      <c r="W101" s="54">
        <f>+IF(F101=0,"",År2024!W178)</f>
        <v>60.798721644316309</v>
      </c>
      <c r="X101" s="48"/>
    </row>
    <row r="102" spans="1:24" x14ac:dyDescent="0.35">
      <c r="A102" s="49">
        <f>+År2024!B179</f>
        <v>2024</v>
      </c>
      <c r="B102" s="49">
        <f>+År2024!D179</f>
        <v>15</v>
      </c>
      <c r="C102" s="50">
        <f t="shared" si="4"/>
        <v>2</v>
      </c>
      <c r="D102" s="50" t="str">
        <f t="shared" si="6"/>
        <v>Tirsdag</v>
      </c>
      <c r="E102" s="51">
        <f>+År2024!E179</f>
        <v>45391</v>
      </c>
      <c r="F102" s="63">
        <f>+År2024!H179</f>
        <v>6281</v>
      </c>
      <c r="G102" s="62">
        <f>+År2024!Y179</f>
        <v>2103</v>
      </c>
      <c r="H102" s="52">
        <f>+IF(F102=0,"",År2024!I179)</f>
        <v>83.416483044100971</v>
      </c>
      <c r="I102" s="52">
        <f>+IF(F102=0,"",År2024!J179)</f>
        <v>12.568096385542164</v>
      </c>
      <c r="J102" s="52">
        <f>+IF(F102=0,"",År2024!K179)</f>
        <v>14.569804960269691</v>
      </c>
      <c r="K102" s="52">
        <f t="shared" si="5"/>
        <v>2.0017085747275267</v>
      </c>
      <c r="L102" s="52">
        <f>+IF(F102=0,"",År2024!M179)</f>
        <v>58.647628220563277</v>
      </c>
      <c r="M102" s="52">
        <f>+IF(F102=0,"",År2024!O179)</f>
        <v>11.488053949903621</v>
      </c>
      <c r="N102" s="48"/>
      <c r="O102" s="53">
        <f>+IF(F102=0,"",År2024!P179)</f>
        <v>47.01083554057309</v>
      </c>
      <c r="P102" s="53">
        <f>+IF(G102=0,"",År2024!Q179)</f>
        <v>46.341763005780336</v>
      </c>
      <c r="Q102" s="50">
        <f>+IF(F102=0,"",År2024!R179)</f>
        <v>132.63544425716347</v>
      </c>
      <c r="R102" s="50">
        <f>+IF(F102=0,"",År2024!S179)</f>
        <v>132.47844931374911</v>
      </c>
      <c r="S102" s="48"/>
      <c r="T102" s="53">
        <f>+IF(F102=0,"",År2024!T179)</f>
        <v>87.379578139980765</v>
      </c>
      <c r="U102" s="53">
        <f>+IF(G102=0,"",År2024!U179)</f>
        <v>83.866634707574278</v>
      </c>
      <c r="V102" s="48"/>
      <c r="W102" s="54">
        <f>+IF(F102=0,"",År2024!W179)</f>
        <v>60.507084859098867</v>
      </c>
      <c r="X102" s="48"/>
    </row>
    <row r="103" spans="1:24" x14ac:dyDescent="0.35">
      <c r="A103" s="49">
        <f>+År2024!B180</f>
        <v>2024</v>
      </c>
      <c r="B103" s="49">
        <f>+År2024!D180</f>
        <v>15</v>
      </c>
      <c r="C103" s="50">
        <f t="shared" si="4"/>
        <v>3</v>
      </c>
      <c r="D103" s="50" t="str">
        <f t="shared" si="6"/>
        <v>Onsdag</v>
      </c>
      <c r="E103" s="51">
        <f>+År2024!E180</f>
        <v>45392</v>
      </c>
      <c r="F103" s="63">
        <f>+År2024!H180</f>
        <v>6461</v>
      </c>
      <c r="G103" s="62">
        <f>+År2024!Y180</f>
        <v>2275</v>
      </c>
      <c r="H103" s="52">
        <f>+IF(F103=0,"",År2024!I180)</f>
        <v>83.913709952019346</v>
      </c>
      <c r="I103" s="52">
        <f>+IF(F103=0,"",År2024!J180)</f>
        <v>12.888681055155851</v>
      </c>
      <c r="J103" s="52">
        <f>+IF(F103=0,"",År2024!K180)</f>
        <v>15.217166147206907</v>
      </c>
      <c r="K103" s="52">
        <f t="shared" si="5"/>
        <v>2.3284850920510554</v>
      </c>
      <c r="L103" s="52">
        <f>+IF(F103=0,"",År2024!M180)</f>
        <v>59.227331575161919</v>
      </c>
      <c r="M103" s="52">
        <f>+IF(F103=0,"",År2024!O180)</f>
        <v>11.33507552145768</v>
      </c>
      <c r="N103" s="48"/>
      <c r="O103" s="53">
        <f>+IF(F103=0,"",År2024!P180)</f>
        <v>46.38123800383876</v>
      </c>
      <c r="P103" s="53">
        <f>+IF(G103=0,"",År2024!Q180)</f>
        <v>45.879471788715485</v>
      </c>
      <c r="Q103" s="50">
        <f>+IF(F103=0,"",År2024!R180)</f>
        <v>133.67218225419663</v>
      </c>
      <c r="R103" s="50">
        <f>+IF(F103=0,"",År2024!S180)</f>
        <v>133.78925917046271</v>
      </c>
      <c r="S103" s="48"/>
      <c r="T103" s="53">
        <f>+IF(F103=0,"",År2024!T180)</f>
        <v>89.05261648745531</v>
      </c>
      <c r="U103" s="53">
        <f>+IF(G103=0,"",År2024!U180)</f>
        <v>85.115890083632195</v>
      </c>
      <c r="V103" s="48"/>
      <c r="W103" s="54">
        <f>+IF(F103=0,"",År2024!W180)</f>
        <v>60.29856059433525</v>
      </c>
      <c r="X103" s="48"/>
    </row>
    <row r="104" spans="1:24" x14ac:dyDescent="0.35">
      <c r="A104" s="49">
        <f>+År2024!B181</f>
        <v>2024</v>
      </c>
      <c r="B104" s="49">
        <f>+År2024!D181</f>
        <v>15</v>
      </c>
      <c r="C104" s="50">
        <f t="shared" si="4"/>
        <v>4</v>
      </c>
      <c r="D104" s="50" t="str">
        <f t="shared" si="6"/>
        <v>Torsdag</v>
      </c>
      <c r="E104" s="51">
        <f>+År2024!E181</f>
        <v>45393</v>
      </c>
      <c r="F104" s="63">
        <f>+År2024!H181</f>
        <v>6377</v>
      </c>
      <c r="G104" s="62">
        <f>+År2024!Y181</f>
        <v>2147</v>
      </c>
      <c r="H104" s="52">
        <f>+IF(F104=0,"",År2024!I181)</f>
        <v>83.000232084052143</v>
      </c>
      <c r="I104" s="52">
        <f>+IF(F104=0,"",År2024!J181)</f>
        <v>12.10601895734596</v>
      </c>
      <c r="J104" s="52">
        <f>+IF(F104=0,"",År2024!K181)</f>
        <v>14.269398389388922</v>
      </c>
      <c r="K104" s="52">
        <f t="shared" ref="K104:K109" si="7">+IF(F104=0,"",J104-I104)</f>
        <v>2.1633794320429622</v>
      </c>
      <c r="L104" s="52">
        <f>+IF(F104=0,"",År2024!M181)</f>
        <v>58.43344386546665</v>
      </c>
      <c r="M104" s="52">
        <f>+IF(F104=0,"",År2024!O181)</f>
        <v>11.217527238275702</v>
      </c>
      <c r="N104" s="48"/>
      <c r="O104" s="53">
        <f>+IF(F104=0,"",År2024!P181)</f>
        <v>47.106448553816968</v>
      </c>
      <c r="P104" s="53">
        <f>+IF(G104=0,"",År2024!Q181)</f>
        <v>46.292584695569758</v>
      </c>
      <c r="Q104" s="50">
        <f>+IF(F104=0,"",År2024!R181)</f>
        <v>129.14404169628048</v>
      </c>
      <c r="R104" s="50">
        <f>+IF(F104=0,"",År2024!S181)</f>
        <v>129.67148270961624</v>
      </c>
      <c r="S104" s="48"/>
      <c r="T104" s="53">
        <f>+IF(F104=0,"",År2024!T181)</f>
        <v>86.620283687943186</v>
      </c>
      <c r="U104" s="53">
        <f>+IF(G104=0,"",År2024!U181)</f>
        <v>83.509550827423155</v>
      </c>
      <c r="V104" s="48"/>
      <c r="W104" s="54">
        <f>+IF(F104=0,"",År2024!W181)</f>
        <v>60.912968480476721</v>
      </c>
      <c r="X104" s="48"/>
    </row>
    <row r="105" spans="1:24" x14ac:dyDescent="0.35">
      <c r="A105" s="49">
        <f>+År2024!B182</f>
        <v>2024</v>
      </c>
      <c r="B105" s="49">
        <f>+År2024!D182</f>
        <v>15</v>
      </c>
      <c r="C105" s="50">
        <f t="shared" si="4"/>
        <v>5</v>
      </c>
      <c r="D105" s="50" t="str">
        <f t="shared" si="6"/>
        <v>Fredag</v>
      </c>
      <c r="E105" s="51">
        <f>+År2024!E182</f>
        <v>45394</v>
      </c>
      <c r="F105" s="63">
        <f>+År2024!H182</f>
        <v>6147</v>
      </c>
      <c r="G105" s="62">
        <f>+År2024!Y182</f>
        <v>1971</v>
      </c>
      <c r="H105" s="52">
        <f>+IF(F105=0,"",År2024!I182)</f>
        <v>84.907213274767983</v>
      </c>
      <c r="I105" s="52">
        <f>+IF(F105=0,"",År2024!J182)</f>
        <v>12.846863734679179</v>
      </c>
      <c r="J105" s="52">
        <f>+IF(F105=0,"",År2024!K182)</f>
        <v>15.0012010569301</v>
      </c>
      <c r="K105" s="52">
        <f t="shared" si="7"/>
        <v>2.154337322250921</v>
      </c>
      <c r="L105" s="52">
        <f>+IF(F105=0,"",År2024!M182)</f>
        <v>59.240932020177688</v>
      </c>
      <c r="M105" s="52">
        <f>+IF(F105=0,"",År2024!O182)</f>
        <v>11.364417767106804</v>
      </c>
      <c r="N105" s="48"/>
      <c r="O105" s="53">
        <f>+IF(F105=0,"",År2024!P182)</f>
        <v>47.581171950048031</v>
      </c>
      <c r="P105" s="53">
        <f>+IF(G105=0,"",År2024!Q182)</f>
        <v>46.760989670910398</v>
      </c>
      <c r="Q105" s="50">
        <f>+IF(F105=0,"",År2024!R182)</f>
        <v>132.1344537815126</v>
      </c>
      <c r="R105" s="50">
        <f>+IF(F105=0,"",År2024!S182)</f>
        <v>132.72076830732297</v>
      </c>
      <c r="S105" s="48"/>
      <c r="T105" s="53">
        <f>+IF(F105=0,"",År2024!T182)</f>
        <v>88.59190419161682</v>
      </c>
      <c r="U105" s="53">
        <f>+IF(G105=0,"",År2024!U182)</f>
        <v>85.003449101796377</v>
      </c>
      <c r="V105" s="48"/>
      <c r="W105" s="54">
        <f>+IF(F105=0,"",År2024!W182)</f>
        <v>60.425898812428819</v>
      </c>
      <c r="X105" s="48"/>
    </row>
    <row r="106" spans="1:24" x14ac:dyDescent="0.35">
      <c r="A106" s="49">
        <f>+År2024!B183</f>
        <v>2024</v>
      </c>
      <c r="B106" s="49">
        <f>+År2024!D183</f>
        <v>15</v>
      </c>
      <c r="C106" s="50">
        <f t="shared" si="4"/>
        <v>6</v>
      </c>
      <c r="D106" s="50" t="str">
        <f t="shared" si="6"/>
        <v>Lørdag</v>
      </c>
      <c r="E106" s="51">
        <f>+År2024!E183</f>
        <v>45395</v>
      </c>
      <c r="F106" s="63">
        <f>+År2024!H183</f>
        <v>0</v>
      </c>
      <c r="G106" s="62">
        <f>+År2024!Y183</f>
        <v>0</v>
      </c>
      <c r="H106" s="52" t="str">
        <f>+IF(F106=0,"",År2024!I183)</f>
        <v/>
      </c>
      <c r="I106" s="52" t="str">
        <f>+IF(F106=0,"",År2024!J183)</f>
        <v/>
      </c>
      <c r="J106" s="52" t="str">
        <f>+IF(F106=0,"",År2024!K183)</f>
        <v/>
      </c>
      <c r="K106" s="52" t="str">
        <f t="shared" si="7"/>
        <v/>
      </c>
      <c r="L106" s="52" t="str">
        <f>+IF(F106=0,"",År2024!M183)</f>
        <v/>
      </c>
      <c r="M106" s="52" t="str">
        <f>+IF(F106=0,"",År2024!O183)</f>
        <v/>
      </c>
      <c r="N106" s="48"/>
      <c r="O106" s="53" t="str">
        <f>+IF(F106=0,"",År2024!P183)</f>
        <v/>
      </c>
      <c r="P106" s="53" t="str">
        <f>+IF(G106=0,"",År2024!Q183)</f>
        <v/>
      </c>
      <c r="Q106" s="50" t="str">
        <f>+IF(F106=0,"",År2024!R183)</f>
        <v/>
      </c>
      <c r="R106" s="50" t="str">
        <f>+IF(F106=0,"",År2024!S183)</f>
        <v/>
      </c>
      <c r="S106" s="48"/>
      <c r="T106" s="53" t="str">
        <f>+IF(F106=0,"",År2024!T183)</f>
        <v/>
      </c>
      <c r="U106" s="53" t="str">
        <f>+IF(G106=0,"",År2024!U183)</f>
        <v/>
      </c>
      <c r="V106" s="48"/>
      <c r="W106" s="54" t="str">
        <f>+IF(F106=0,"",År2024!W183)</f>
        <v/>
      </c>
      <c r="X106" s="48"/>
    </row>
    <row r="107" spans="1:24" x14ac:dyDescent="0.35">
      <c r="A107" s="49">
        <f>+År2024!B184</f>
        <v>2024</v>
      </c>
      <c r="B107" s="49">
        <f>+År2024!D184</f>
        <v>15</v>
      </c>
      <c r="C107" s="50">
        <f t="shared" si="4"/>
        <v>0</v>
      </c>
      <c r="D107" s="50" t="str">
        <f t="shared" si="6"/>
        <v>Søndag</v>
      </c>
      <c r="E107" s="51">
        <f>+År2024!E184</f>
        <v>45396</v>
      </c>
      <c r="F107" s="63">
        <f>+År2024!H184</f>
        <v>0</v>
      </c>
      <c r="G107" s="62">
        <f>+År2024!Y184</f>
        <v>0</v>
      </c>
      <c r="H107" s="52" t="str">
        <f>+IF(F107=0,"",År2024!I184)</f>
        <v/>
      </c>
      <c r="I107" s="52" t="str">
        <f>+IF(F107=0,"",År2024!J184)</f>
        <v/>
      </c>
      <c r="J107" s="52" t="str">
        <f>+IF(F107=0,"",År2024!K184)</f>
        <v/>
      </c>
      <c r="K107" s="52" t="str">
        <f t="shared" si="7"/>
        <v/>
      </c>
      <c r="L107" s="52" t="str">
        <f>+IF(F107=0,"",År2024!M184)</f>
        <v/>
      </c>
      <c r="M107" s="52" t="str">
        <f>+IF(F107=0,"",År2024!O184)</f>
        <v/>
      </c>
      <c r="N107" s="48"/>
      <c r="O107" s="53" t="str">
        <f>+IF(F107=0,"",År2024!P184)</f>
        <v/>
      </c>
      <c r="P107" s="53" t="str">
        <f>+IF(G107=0,"",År2024!Q184)</f>
        <v/>
      </c>
      <c r="Q107" s="50" t="str">
        <f>+IF(F107=0,"",År2024!R184)</f>
        <v/>
      </c>
      <c r="R107" s="50" t="str">
        <f>+IF(F107=0,"",År2024!S184)</f>
        <v/>
      </c>
      <c r="S107" s="48"/>
      <c r="T107" s="53" t="str">
        <f>+IF(F107=0,"",År2024!T184)</f>
        <v/>
      </c>
      <c r="U107" s="53" t="str">
        <f>+IF(G107=0,"",År2024!U184)</f>
        <v/>
      </c>
      <c r="V107" s="48"/>
      <c r="W107" s="54" t="str">
        <f>+IF(F107=0,"",År2024!W184)</f>
        <v/>
      </c>
      <c r="X107" s="48"/>
    </row>
    <row r="108" spans="1:24" x14ac:dyDescent="0.35">
      <c r="A108" s="49">
        <f>+År2024!B185</f>
        <v>2024</v>
      </c>
      <c r="B108" s="49">
        <f>+År2024!D185</f>
        <v>16</v>
      </c>
      <c r="C108" s="50">
        <f t="shared" si="4"/>
        <v>1</v>
      </c>
      <c r="D108" s="50" t="str">
        <f t="shared" si="6"/>
        <v>Mandag</v>
      </c>
      <c r="E108" s="51">
        <f>+År2024!E185</f>
        <v>45397</v>
      </c>
      <c r="F108" s="63">
        <f>+År2024!H185</f>
        <v>6956</v>
      </c>
      <c r="G108" s="62">
        <f>+År2024!Y185</f>
        <v>2380</v>
      </c>
      <c r="H108" s="52">
        <f>+IF(F108=0,"",År2024!I185)</f>
        <v>82.778271995399606</v>
      </c>
      <c r="I108" s="52">
        <f>+IF(F108=0,"",År2024!J185)</f>
        <v>12.504741000877951</v>
      </c>
      <c r="J108" s="52">
        <f>+IF(F108=0,"",År2024!K185)</f>
        <v>14.671848924022838</v>
      </c>
      <c r="K108" s="52">
        <f t="shared" si="7"/>
        <v>2.1671079231448864</v>
      </c>
      <c r="L108" s="52">
        <f>+IF(F108=0,"",År2024!M185)</f>
        <v>58.326745718050155</v>
      </c>
      <c r="M108" s="52">
        <f>+IF(F108=0,"",År2024!O185)</f>
        <v>11.406101843722521</v>
      </c>
      <c r="N108" s="48"/>
      <c r="O108" s="53">
        <f>+IF(F108=0,"",År2024!P185)</f>
        <v>47.831211589113245</v>
      </c>
      <c r="P108" s="53">
        <f>+IF(G108=0,"",År2024!Q185)</f>
        <v>47.400043936731109</v>
      </c>
      <c r="Q108" s="50">
        <f>+IF(F108=0,"",År2024!R185)</f>
        <v>134.80684811237927</v>
      </c>
      <c r="R108" s="50">
        <f>+IF(F108=0,"",År2024!S185)</f>
        <v>135.1055750658472</v>
      </c>
      <c r="S108" s="48"/>
      <c r="T108" s="53">
        <f>+IF(F108=0,"",År2024!T185)</f>
        <v>87.411546031051742</v>
      </c>
      <c r="U108" s="53">
        <f>+IF(G108=0,"",År2024!U185)</f>
        <v>83.791602886507746</v>
      </c>
      <c r="V108" s="48"/>
      <c r="W108" s="54">
        <f>+IF(F108=0,"",År2024!W185)</f>
        <v>60.700833812535933</v>
      </c>
      <c r="X108" s="48"/>
    </row>
    <row r="109" spans="1:24" x14ac:dyDescent="0.35">
      <c r="A109" s="49">
        <f>+År2024!B186</f>
        <v>2024</v>
      </c>
      <c r="B109" s="49">
        <f>+År2024!D186</f>
        <v>16</v>
      </c>
      <c r="C109" s="50">
        <f t="shared" si="4"/>
        <v>2</v>
      </c>
      <c r="D109" s="50" t="str">
        <f t="shared" si="6"/>
        <v>Tirsdag</v>
      </c>
      <c r="E109" s="51">
        <f>+År2024!E186</f>
        <v>45398</v>
      </c>
      <c r="F109" s="63">
        <f>+År2024!H186</f>
        <v>6567</v>
      </c>
      <c r="G109" s="62">
        <f>+År2024!Y186</f>
        <v>2256</v>
      </c>
      <c r="H109" s="52">
        <f>+IF(F109=0,"",År2024!I186)</f>
        <v>82.314186081924703</v>
      </c>
      <c r="I109" s="52">
        <f>+IF(F109=0,"",År2024!J186)</f>
        <v>12.645463006049324</v>
      </c>
      <c r="J109" s="52">
        <f>+IF(F109=0,"",År2024!K186)</f>
        <v>14.731550802139036</v>
      </c>
      <c r="K109" s="52">
        <f t="shared" si="7"/>
        <v>2.0860877960897124</v>
      </c>
      <c r="L109" s="52">
        <f>+IF(F109=0,"",År2024!M186)</f>
        <v>58.03213206231095</v>
      </c>
      <c r="M109" s="52">
        <f>+IF(F109=0,"",År2024!O186)</f>
        <v>11.474819809346609</v>
      </c>
      <c r="N109" s="48"/>
      <c r="O109" s="53">
        <f>+IF(F109=0,"",År2024!P186)</f>
        <v>47.157711095603631</v>
      </c>
      <c r="P109" s="53">
        <f>+IF(G109=0,"",År2024!Q186)</f>
        <v>46.44385026737968</v>
      </c>
      <c r="Q109" s="50">
        <f>+IF(F109=0,"",År2024!R186)</f>
        <v>127.0467441860465</v>
      </c>
      <c r="R109" s="50">
        <f>+IF(F109=0,"",År2024!S186)</f>
        <v>127.05626598465479</v>
      </c>
      <c r="S109" s="48"/>
      <c r="T109" s="53">
        <f>+IF(F109=0,"",År2024!T186)</f>
        <v>86.90580585229911</v>
      </c>
      <c r="U109" s="53">
        <f>+IF(G109=0,"",År2024!U186)</f>
        <v>83.831444496051859</v>
      </c>
      <c r="V109" s="48"/>
      <c r="W109" s="54">
        <f>+IF(F109=0,"",År2024!W186)</f>
        <v>60.594944419065008</v>
      </c>
      <c r="X109" s="48"/>
    </row>
    <row r="110" spans="1:24" x14ac:dyDescent="0.35">
      <c r="A110" s="49">
        <f>+År2024!B187</f>
        <v>2024</v>
      </c>
      <c r="B110" s="49">
        <f>+År2024!D187</f>
        <v>16</v>
      </c>
      <c r="C110" s="50">
        <f t="shared" si="4"/>
        <v>3</v>
      </c>
      <c r="D110" s="50" t="str">
        <f t="shared" si="6"/>
        <v>Onsdag</v>
      </c>
      <c r="E110" s="51">
        <f>+År2024!E187</f>
        <v>45399</v>
      </c>
      <c r="F110" s="63">
        <f>+År2024!H187</f>
        <v>6815</v>
      </c>
      <c r="G110" s="62">
        <f>+År2024!Y187</f>
        <v>2315</v>
      </c>
      <c r="H110" s="52">
        <f>+IF(F110=0,"",År2024!I187)</f>
        <v>82.469347028613143</v>
      </c>
      <c r="I110" s="52">
        <f>+IF(F110=0,"",År2024!J187)</f>
        <v>12.85888665325284</v>
      </c>
      <c r="J110" s="52">
        <f>+IF(F110=0,"",År2024!K187)</f>
        <v>14.849072625698303</v>
      </c>
      <c r="K110" s="52">
        <f t="shared" ref="K110:K115" si="8">+IF(F110=0,"",J110-I110)</f>
        <v>1.9901859724454631</v>
      </c>
      <c r="L110" s="52">
        <f>+IF(F110=0,"",År2024!M187)</f>
        <v>58.235977653631053</v>
      </c>
      <c r="M110" s="52">
        <f>+IF(F110=0,"",År2024!O187)</f>
        <v>11.115667483842177</v>
      </c>
      <c r="N110" s="48"/>
      <c r="O110" s="53">
        <f>+IF(F110=0,"",År2024!P187)</f>
        <v>47.081382385730222</v>
      </c>
      <c r="P110" s="53">
        <f>+IF(G110=0,"",År2024!Q187)</f>
        <v>46.218854468464443</v>
      </c>
      <c r="Q110" s="50">
        <f>+IF(F110=0,"",År2024!R187)</f>
        <v>128.72431468687316</v>
      </c>
      <c r="R110" s="50">
        <f>+IF(F110=0,"",År2024!S187)</f>
        <v>130.07421439714727</v>
      </c>
      <c r="S110" s="48"/>
      <c r="T110" s="53">
        <f>+IF(F110=0,"",År2024!T187)</f>
        <v>87.299288572698941</v>
      </c>
      <c r="U110" s="53">
        <f>+IF(G110=0,"",År2024!U187)</f>
        <v>83.450333481547261</v>
      </c>
      <c r="V110" s="48"/>
      <c r="W110" s="54">
        <f>+IF(F110=0,"",År2024!W187)</f>
        <v>60.691562729273677</v>
      </c>
      <c r="X110" s="48"/>
    </row>
    <row r="111" spans="1:24" x14ac:dyDescent="0.35">
      <c r="A111" s="49">
        <f>+År2024!B188</f>
        <v>2024</v>
      </c>
      <c r="B111" s="49">
        <f>+År2024!D188</f>
        <v>16</v>
      </c>
      <c r="C111" s="50">
        <f t="shared" si="4"/>
        <v>4</v>
      </c>
      <c r="D111" s="50" t="str">
        <f t="shared" si="6"/>
        <v>Torsdag</v>
      </c>
      <c r="E111" s="51">
        <f>+År2024!E188</f>
        <v>45400</v>
      </c>
      <c r="F111" s="63">
        <f>+År2024!H188</f>
        <v>6459</v>
      </c>
      <c r="G111" s="62">
        <f>+År2024!Y188</f>
        <v>1631</v>
      </c>
      <c r="H111" s="52">
        <f>+IF(F111=0,"",År2024!I188)</f>
        <v>81.772124167827741</v>
      </c>
      <c r="I111" s="52">
        <f>+IF(F111=0,"",År2024!J188)</f>
        <v>12.481893687707664</v>
      </c>
      <c r="J111" s="52">
        <f>+IF(F111=0,"",År2024!K188)</f>
        <v>14.507558139534876</v>
      </c>
      <c r="K111" s="52">
        <f t="shared" si="8"/>
        <v>2.0256644518272111</v>
      </c>
      <c r="L111" s="52">
        <f>+IF(F111=0,"",År2024!M188)</f>
        <v>57.674543189368897</v>
      </c>
      <c r="M111" s="52">
        <f>+IF(F111=0,"",År2024!O188)</f>
        <v>11.364964715649633</v>
      </c>
      <c r="N111" s="48"/>
      <c r="O111" s="53">
        <f>+IF(F111=0,"",År2024!P188)</f>
        <v>47.23546511627908</v>
      </c>
      <c r="P111" s="53">
        <f>+IF(G111=0,"",År2024!Q188)</f>
        <v>46.366355140186919</v>
      </c>
      <c r="Q111" s="50">
        <f>+IF(F111=0,"",År2024!R188)</f>
        <v>130.71019306622381</v>
      </c>
      <c r="R111" s="50">
        <f>+IF(F111=0,"",År2024!S188)</f>
        <v>130.04254877542556</v>
      </c>
      <c r="S111" s="48"/>
      <c r="T111" s="53">
        <f>+IF(F111=0,"",År2024!T188)</f>
        <v>87.340762220381194</v>
      </c>
      <c r="U111" s="53">
        <f>+IF(G111=0,"",År2024!U188)</f>
        <v>83.146520298260143</v>
      </c>
      <c r="V111" s="48"/>
      <c r="W111" s="54">
        <f>+IF(F111=0,"",År2024!W188)</f>
        <v>60.840532590184218</v>
      </c>
      <c r="X111" s="48"/>
    </row>
    <row r="112" spans="1:24" x14ac:dyDescent="0.35">
      <c r="A112" s="49">
        <f>+År2024!B189</f>
        <v>2024</v>
      </c>
      <c r="B112" s="49">
        <f>+År2024!D189</f>
        <v>16</v>
      </c>
      <c r="C112" s="50">
        <f t="shared" si="4"/>
        <v>5</v>
      </c>
      <c r="D112" s="50" t="str">
        <f t="shared" si="6"/>
        <v>Fredag</v>
      </c>
      <c r="E112" s="51">
        <f>+År2024!E189</f>
        <v>45401</v>
      </c>
      <c r="F112" s="63">
        <f>+År2024!H189</f>
        <v>4883</v>
      </c>
      <c r="G112" s="62">
        <f>+År2024!Y189</f>
        <v>1473</v>
      </c>
      <c r="H112" s="52">
        <f>+IF(F112=0,"",År2024!I189)</f>
        <v>84.095469997951611</v>
      </c>
      <c r="I112" s="52">
        <f>+IF(F112=0,"",År2024!J189)</f>
        <v>12.481061946902658</v>
      </c>
      <c r="J112" s="52">
        <f>+IF(F112=0,"",År2024!K189)</f>
        <v>14.66481700118066</v>
      </c>
      <c r="K112" s="52">
        <f t="shared" si="8"/>
        <v>2.1837550542780022</v>
      </c>
      <c r="L112" s="52">
        <f>+IF(F112=0,"",År2024!M189)</f>
        <v>58.303837072018894</v>
      </c>
      <c r="M112" s="52">
        <f>+IF(F112=0,"",År2024!O189)</f>
        <v>11.254336283185824</v>
      </c>
      <c r="N112" s="48"/>
      <c r="O112" s="53">
        <f>+IF(F112=0,"",År2024!P189)</f>
        <v>46.484946871310498</v>
      </c>
      <c r="P112" s="53">
        <f>+IF(G112=0,"",År2024!Q189)</f>
        <v>45.795394154118689</v>
      </c>
      <c r="Q112" s="50">
        <f>+IF(F112=0,"",År2024!R189)</f>
        <v>132.16932153392327</v>
      </c>
      <c r="R112" s="50">
        <f>+IF(F112=0,"",År2024!S189)</f>
        <v>133.5675516224189</v>
      </c>
      <c r="S112" s="48"/>
      <c r="T112" s="53">
        <f>+IF(F112=0,"",År2024!T189)</f>
        <v>86.690381231671594</v>
      </c>
      <c r="U112" s="53">
        <f>+IF(G112=0,"",År2024!U189)</f>
        <v>83.417653958944442</v>
      </c>
      <c r="V112" s="48"/>
      <c r="W112" s="54">
        <f>+IF(F112=0,"",År2024!W189)</f>
        <v>60.670694245341011</v>
      </c>
      <c r="X112" s="48"/>
    </row>
    <row r="113" spans="1:24" x14ac:dyDescent="0.35">
      <c r="A113" s="49">
        <f>+År2024!B190</f>
        <v>2024</v>
      </c>
      <c r="B113" s="49">
        <f>+År2024!D190</f>
        <v>16</v>
      </c>
      <c r="C113" s="50">
        <f t="shared" ref="C113:C177" si="9">WEEKDAY(E113)-1</f>
        <v>6</v>
      </c>
      <c r="D113" s="50" t="str">
        <f t="shared" si="6"/>
        <v>Lørdag</v>
      </c>
      <c r="E113" s="51">
        <f>+År2024!E190</f>
        <v>45402</v>
      </c>
      <c r="F113" s="63">
        <f>+År2024!H190</f>
        <v>0</v>
      </c>
      <c r="G113" s="62">
        <f>+År2024!Y190</f>
        <v>0</v>
      </c>
      <c r="H113" s="52" t="str">
        <f>+IF(F113=0,"",År2024!I190)</f>
        <v/>
      </c>
      <c r="I113" s="52" t="str">
        <f>+IF(F113=0,"",År2024!J190)</f>
        <v/>
      </c>
      <c r="J113" s="52" t="str">
        <f>+IF(F113=0,"",År2024!K190)</f>
        <v/>
      </c>
      <c r="K113" s="52" t="str">
        <f t="shared" si="8"/>
        <v/>
      </c>
      <c r="L113" s="52" t="str">
        <f>+IF(F113=0,"",År2024!M190)</f>
        <v/>
      </c>
      <c r="M113" s="52" t="str">
        <f>+IF(F113=0,"",År2024!O190)</f>
        <v/>
      </c>
      <c r="N113" s="48"/>
      <c r="O113" s="53" t="str">
        <f>+IF(F113=0,"",År2024!P190)</f>
        <v/>
      </c>
      <c r="P113" s="53" t="str">
        <f>+IF(G113=0,"",År2024!Q190)</f>
        <v/>
      </c>
      <c r="Q113" s="50" t="str">
        <f>+IF(F113=0,"",År2024!R190)</f>
        <v/>
      </c>
      <c r="R113" s="50" t="str">
        <f>+IF(F113=0,"",År2024!S190)</f>
        <v/>
      </c>
      <c r="S113" s="48"/>
      <c r="T113" s="53" t="str">
        <f>+IF(F113=0,"",År2024!T190)</f>
        <v/>
      </c>
      <c r="U113" s="53" t="str">
        <f>+IF(G113=0,"",År2024!U190)</f>
        <v/>
      </c>
      <c r="V113" s="48"/>
      <c r="W113" s="54" t="str">
        <f>+IF(F113=0,"",År2024!W190)</f>
        <v/>
      </c>
      <c r="X113" s="48"/>
    </row>
    <row r="114" spans="1:24" x14ac:dyDescent="0.35">
      <c r="A114" s="49">
        <f>+År2024!B191</f>
        <v>2024</v>
      </c>
      <c r="B114" s="49">
        <f>+År2024!D191</f>
        <v>16</v>
      </c>
      <c r="C114" s="50">
        <f t="shared" si="9"/>
        <v>0</v>
      </c>
      <c r="D114" s="50" t="str">
        <f t="shared" si="6"/>
        <v>Søndag</v>
      </c>
      <c r="E114" s="51">
        <f>+År2024!E191</f>
        <v>45403</v>
      </c>
      <c r="F114" s="63">
        <f>+År2024!H191</f>
        <v>0</v>
      </c>
      <c r="G114" s="62">
        <f>+År2024!Y191</f>
        <v>0</v>
      </c>
      <c r="H114" s="52" t="str">
        <f>+IF(F114=0,"",År2024!I191)</f>
        <v/>
      </c>
      <c r="I114" s="52" t="str">
        <f>+IF(F114=0,"",År2024!J191)</f>
        <v/>
      </c>
      <c r="J114" s="52" t="str">
        <f>+IF(F114=0,"",År2024!K191)</f>
        <v/>
      </c>
      <c r="K114" s="52" t="str">
        <f t="shared" si="8"/>
        <v/>
      </c>
      <c r="L114" s="52" t="str">
        <f>+IF(F114=0,"",År2024!M191)</f>
        <v/>
      </c>
      <c r="M114" s="52" t="str">
        <f>+IF(F114=0,"",År2024!O191)</f>
        <v/>
      </c>
      <c r="N114" s="48"/>
      <c r="O114" s="53" t="str">
        <f>+IF(F114=0,"",År2024!P191)</f>
        <v/>
      </c>
      <c r="P114" s="53" t="str">
        <f>+IF(G114=0,"",År2024!Q191)</f>
        <v/>
      </c>
      <c r="Q114" s="50" t="str">
        <f>+IF(F114=0,"",År2024!R191)</f>
        <v/>
      </c>
      <c r="R114" s="50" t="str">
        <f>+IF(F114=0,"",År2024!S191)</f>
        <v/>
      </c>
      <c r="S114" s="48"/>
      <c r="T114" s="53" t="str">
        <f>+IF(F114=0,"",År2024!T191)</f>
        <v/>
      </c>
      <c r="U114" s="53" t="str">
        <f>+IF(G114=0,"",År2024!U191)</f>
        <v/>
      </c>
      <c r="V114" s="48"/>
      <c r="W114" s="54" t="str">
        <f>+IF(F114=0,"",År2024!W191)</f>
        <v/>
      </c>
      <c r="X114" s="48"/>
    </row>
    <row r="115" spans="1:24" x14ac:dyDescent="0.35">
      <c r="A115" s="49">
        <f>+År2024!B192</f>
        <v>2024</v>
      </c>
      <c r="B115" s="49">
        <f>+År2024!D192</f>
        <v>17</v>
      </c>
      <c r="C115" s="50">
        <f t="shared" si="9"/>
        <v>1</v>
      </c>
      <c r="D115" s="50" t="str">
        <f t="shared" si="6"/>
        <v>Mandag</v>
      </c>
      <c r="E115" s="51">
        <f>+År2024!E192</f>
        <v>45404</v>
      </c>
      <c r="F115" s="63">
        <f>+År2024!H192</f>
        <v>6941</v>
      </c>
      <c r="G115" s="62">
        <f>+År2024!Y192</f>
        <v>2275</v>
      </c>
      <c r="H115" s="52">
        <f>+IF(F115=0,"",År2024!I192)</f>
        <v>81.779724823512453</v>
      </c>
      <c r="I115" s="52">
        <f>+IF(F115=0,"",År2024!J192)</f>
        <v>12.521810344827561</v>
      </c>
      <c r="J115" s="52">
        <f>+IF(F115=0,"",År2024!K192)</f>
        <v>14.806898038370372</v>
      </c>
      <c r="K115" s="52">
        <f t="shared" si="8"/>
        <v>2.2850876935428115</v>
      </c>
      <c r="L115" s="52">
        <f>+IF(F115=0,"",År2024!M192)</f>
        <v>58.216598404828801</v>
      </c>
      <c r="M115" s="52">
        <f>+IF(F115=0,"",År2024!O192)</f>
        <v>11.106571859513007</v>
      </c>
      <c r="N115" s="48"/>
      <c r="O115" s="53">
        <f>+IF(F115=0,"",År2024!P192)</f>
        <v>46.98512931034481</v>
      </c>
      <c r="P115" s="53">
        <f>+IF(G115=0,"",År2024!Q192)</f>
        <v>46.457937877480589</v>
      </c>
      <c r="Q115" s="50">
        <f>+IF(F115=0,"",År2024!R192)</f>
        <v>129.62508080155138</v>
      </c>
      <c r="R115" s="50">
        <f>+IF(F115=0,"",År2024!S192)</f>
        <v>130.3785822021116</v>
      </c>
      <c r="S115" s="48"/>
      <c r="T115" s="53">
        <f>+IF(F115=0,"",År2024!T192)</f>
        <v>87.14965635738838</v>
      </c>
      <c r="U115" s="53">
        <f>+IF(G115=0,"",År2024!U192)</f>
        <v>83.576503436426421</v>
      </c>
      <c r="V115" s="48"/>
      <c r="W115" s="54">
        <f>+IF(F115=0,"",År2024!W192)</f>
        <v>60.633914421553087</v>
      </c>
      <c r="X115" s="48"/>
    </row>
    <row r="116" spans="1:24" x14ac:dyDescent="0.35">
      <c r="A116" s="49">
        <f>+År2024!B193</f>
        <v>2024</v>
      </c>
      <c r="B116" s="49">
        <f>+År2024!D193</f>
        <v>17</v>
      </c>
      <c r="C116" s="50">
        <f t="shared" si="9"/>
        <v>2</v>
      </c>
      <c r="D116" s="50" t="str">
        <f t="shared" si="6"/>
        <v>Tirsdag</v>
      </c>
      <c r="E116" s="51">
        <f>+År2024!E193</f>
        <v>45405</v>
      </c>
      <c r="F116" s="63">
        <f>+År2024!H193</f>
        <v>6488</v>
      </c>
      <c r="G116" s="62">
        <f>+År2024!Y193</f>
        <v>2311</v>
      </c>
      <c r="H116" s="52">
        <f>+IF(F116=0,"",År2024!I193)</f>
        <v>82.397370530209358</v>
      </c>
      <c r="I116" s="52">
        <f>+IF(F116=0,"",År2024!J193)</f>
        <v>12.489721421709898</v>
      </c>
      <c r="J116" s="52">
        <f>+IF(F116=0,"",År2024!K193)</f>
        <v>14.72219822414206</v>
      </c>
      <c r="K116" s="52">
        <f t="shared" ref="K116:K127" si="10">+IF(F116=0,"",J116-I116)</f>
        <v>2.2324768024321617</v>
      </c>
      <c r="L116" s="52">
        <f>+IF(F116=0,"",År2024!M193)</f>
        <v>57.76846652267821</v>
      </c>
      <c r="M116" s="52">
        <f>+IF(F116=0,"",År2024!O193)</f>
        <v>11.524814193238996</v>
      </c>
      <c r="N116" s="48"/>
      <c r="O116" s="53">
        <f>+IF(F116=0,"",År2024!P193)</f>
        <v>48.160268714011522</v>
      </c>
      <c r="P116" s="53">
        <f>+IF(G116=0,"",År2024!Q193)</f>
        <v>46.909090909090914</v>
      </c>
      <c r="Q116" s="50">
        <f>+IF(F116=0,"",År2024!R193)</f>
        <v>134.45707434052756</v>
      </c>
      <c r="R116" s="50">
        <f>+IF(F116=0,"",År2024!S193)</f>
        <v>132.42963318149123</v>
      </c>
      <c r="S116" s="48"/>
      <c r="T116" s="53">
        <f>+IF(F116=0,"",År2024!T193)</f>
        <v>88.321474742638259</v>
      </c>
      <c r="U116" s="53">
        <f>+IF(G116=0,"",År2024!U193)</f>
        <v>83.632319846780021</v>
      </c>
      <c r="V116" s="48"/>
      <c r="W116" s="54">
        <f>+IF(F116=0,"",År2024!W193)</f>
        <v>60.730887792848357</v>
      </c>
      <c r="X116" s="48"/>
    </row>
    <row r="117" spans="1:24" x14ac:dyDescent="0.35">
      <c r="A117" s="49">
        <f>+År2024!B194</f>
        <v>2024</v>
      </c>
      <c r="B117" s="49">
        <f>+År2024!D194</f>
        <v>17</v>
      </c>
      <c r="C117" s="50">
        <f t="shared" si="9"/>
        <v>3</v>
      </c>
      <c r="D117" s="50" t="str">
        <f t="shared" si="6"/>
        <v>Onsdag</v>
      </c>
      <c r="E117" s="51">
        <f>+År2024!E194</f>
        <v>45406</v>
      </c>
      <c r="F117" s="63">
        <f>+År2024!H194</f>
        <v>6053</v>
      </c>
      <c r="G117" s="62">
        <f>+År2024!Y194</f>
        <v>1953</v>
      </c>
      <c r="H117" s="52">
        <f>+IF(F117=0,"",År2024!I194)</f>
        <v>82.12900545184165</v>
      </c>
      <c r="I117" s="52">
        <f>+IF(F117=0,"",År2024!J194)</f>
        <v>12.249902152641878</v>
      </c>
      <c r="J117" s="52">
        <f>+IF(F117=0,"",År2024!K194)</f>
        <v>14.6564303178484</v>
      </c>
      <c r="K117" s="52">
        <f t="shared" si="10"/>
        <v>2.406528165206522</v>
      </c>
      <c r="L117" s="52">
        <f>+IF(F117=0,"",År2024!M194)</f>
        <v>58.184107579462193</v>
      </c>
      <c r="M117" s="52">
        <f>+IF(F117=0,"",År2024!O194)</f>
        <v>11.244976778293777</v>
      </c>
      <c r="N117" s="48"/>
      <c r="O117" s="53">
        <f>+IF(F117=0,"",År2024!P194)</f>
        <v>47.273105134474321</v>
      </c>
      <c r="P117" s="53">
        <f>+IF(G117=0,"",År2024!Q194)</f>
        <v>46.598875580542654</v>
      </c>
      <c r="Q117" s="50">
        <f>+IF(F117=0,"",År2024!R194)</f>
        <v>129.74449877750612</v>
      </c>
      <c r="R117" s="50">
        <f>+IF(F117=0,"",År2024!S194)</f>
        <v>129.1244194573454</v>
      </c>
      <c r="S117" s="48"/>
      <c r="T117" s="53">
        <f>+IF(F117=0,"",År2024!T194)</f>
        <v>87.795804878048514</v>
      </c>
      <c r="U117" s="53">
        <f>+IF(G117=0,"",År2024!U194)</f>
        <v>83.694682926829387</v>
      </c>
      <c r="V117" s="48"/>
      <c r="W117" s="54">
        <f>+IF(F117=0,"",År2024!W194)</f>
        <v>60.863208326449687</v>
      </c>
      <c r="X117" s="48"/>
    </row>
    <row r="118" spans="1:24" x14ac:dyDescent="0.35">
      <c r="A118" s="49">
        <f>+År2024!B195</f>
        <v>2024</v>
      </c>
      <c r="B118" s="49">
        <f>+År2024!D195</f>
        <v>17</v>
      </c>
      <c r="C118" s="50">
        <f t="shared" si="9"/>
        <v>4</v>
      </c>
      <c r="D118" s="50" t="str">
        <f t="shared" si="6"/>
        <v>Torsdag</v>
      </c>
      <c r="E118" s="51">
        <f>+År2024!E195</f>
        <v>45407</v>
      </c>
      <c r="F118" s="63">
        <f>+År2024!H195</f>
        <v>5985</v>
      </c>
      <c r="G118" s="62">
        <f>+År2024!Y195</f>
        <v>1763</v>
      </c>
      <c r="H118" s="52">
        <f>+IF(F118=0,"",År2024!I195)</f>
        <v>81.534449456975651</v>
      </c>
      <c r="I118" s="52">
        <f>+IF(F118=0,"",År2024!J195)</f>
        <v>12.492074038917872</v>
      </c>
      <c r="J118" s="52">
        <f>+IF(F118=0,"",År2024!K195)</f>
        <v>14.750201756468091</v>
      </c>
      <c r="K118" s="52">
        <f t="shared" si="10"/>
        <v>2.2581277175502183</v>
      </c>
      <c r="L118" s="52">
        <f>+IF(F118=0,"",År2024!M195)</f>
        <v>57.256729171611639</v>
      </c>
      <c r="M118" s="52">
        <f>+IF(F118=0,"",År2024!O195)</f>
        <v>11.502515424774533</v>
      </c>
      <c r="N118" s="48"/>
      <c r="O118" s="53">
        <f>+IF(F118=0,"",År2024!P195)</f>
        <v>48.403891789273843</v>
      </c>
      <c r="P118" s="53">
        <f>+IF(G118=0,"",År2024!Q195)</f>
        <v>47.57759848125297</v>
      </c>
      <c r="Q118" s="50">
        <f>+IF(F118=0,"",År2024!R195)</f>
        <v>130.34361651637403</v>
      </c>
      <c r="R118" s="50">
        <f>+IF(F118=0,"",År2024!S195)</f>
        <v>132.20218319886095</v>
      </c>
      <c r="S118" s="48"/>
      <c r="T118" s="53">
        <f>+IF(F118=0,"",År2024!T195)</f>
        <v>86.96530805687209</v>
      </c>
      <c r="U118" s="53">
        <f>+IF(G118=0,"",År2024!U195)</f>
        <v>83.179999999999907</v>
      </c>
      <c r="V118" s="48"/>
      <c r="W118" s="54">
        <f>+IF(F118=0,"",År2024!W195)</f>
        <v>60.555054302422718</v>
      </c>
      <c r="X118" s="48"/>
    </row>
    <row r="119" spans="1:24" x14ac:dyDescent="0.35">
      <c r="A119" s="49">
        <f>+År2024!B196</f>
        <v>2024</v>
      </c>
      <c r="B119" s="49">
        <f>+År2024!D196</f>
        <v>17</v>
      </c>
      <c r="C119" s="50">
        <f t="shared" si="9"/>
        <v>5</v>
      </c>
      <c r="D119" s="50" t="str">
        <f t="shared" si="6"/>
        <v>Fredag</v>
      </c>
      <c r="E119" s="51">
        <f>+År2024!E196</f>
        <v>45408</v>
      </c>
      <c r="F119" s="63">
        <f>+År2024!H196</f>
        <v>5607</v>
      </c>
      <c r="G119" s="62">
        <f>+År2024!Y196</f>
        <v>1416</v>
      </c>
      <c r="H119" s="52">
        <f>+IF(F119=0,"",År2024!I196)</f>
        <v>81.307795612626705</v>
      </c>
      <c r="I119" s="52">
        <f>+IF(F119=0,"",År2024!J196)</f>
        <v>12.545947242206228</v>
      </c>
      <c r="J119" s="52">
        <f>+IF(F119=0,"",År2024!K196)</f>
        <v>14.796501317996643</v>
      </c>
      <c r="K119" s="52">
        <f t="shared" si="10"/>
        <v>2.250554075790415</v>
      </c>
      <c r="L119" s="52">
        <f>+IF(F119=0,"",År2024!M196)</f>
        <v>56.944356578001411</v>
      </c>
      <c r="M119" s="52">
        <f>+IF(F119=0,"",År2024!O196)</f>
        <v>11.346947570026304</v>
      </c>
      <c r="N119" s="48"/>
      <c r="O119" s="53">
        <f>+IF(F119=0,"",År2024!P196)</f>
        <v>48.240718562874243</v>
      </c>
      <c r="P119" s="53">
        <f>+IF(G119=0,"",År2024!Q196)</f>
        <v>47.494731800766289</v>
      </c>
      <c r="Q119" s="50">
        <f>+IF(F119=0,"",År2024!R196)</f>
        <v>131.55316091954023</v>
      </c>
      <c r="R119" s="50">
        <f>+IF(F119=0,"",År2024!S196)</f>
        <v>132.70217859707924</v>
      </c>
      <c r="S119" s="48"/>
      <c r="T119" s="53">
        <f>+IF(F119=0,"",År2024!T196)</f>
        <v>87.461384248210322</v>
      </c>
      <c r="U119" s="53">
        <f>+IF(G119=0,"",År2024!U196)</f>
        <v>82.579665871121691</v>
      </c>
      <c r="V119" s="48"/>
      <c r="W119" s="54">
        <f>+IF(F119=0,"",År2024!W196)</f>
        <v>60.673622257891907</v>
      </c>
      <c r="X119" s="48"/>
    </row>
    <row r="120" spans="1:24" x14ac:dyDescent="0.35">
      <c r="A120" s="49">
        <f>+År2024!B197</f>
        <v>2024</v>
      </c>
      <c r="B120" s="49">
        <f>+År2024!D197</f>
        <v>17</v>
      </c>
      <c r="C120" s="50">
        <f t="shared" si="9"/>
        <v>6</v>
      </c>
      <c r="D120" s="50" t="str">
        <f t="shared" si="6"/>
        <v>Lørdag</v>
      </c>
      <c r="E120" s="51">
        <f>+År2024!E197</f>
        <v>45409</v>
      </c>
      <c r="F120" s="63">
        <f>+År2024!H197</f>
        <v>0</v>
      </c>
      <c r="G120" s="62">
        <f>+År2024!Y197</f>
        <v>0</v>
      </c>
      <c r="H120" s="52" t="str">
        <f>+IF(F120=0,"",År2024!I197)</f>
        <v/>
      </c>
      <c r="I120" s="52" t="str">
        <f>+IF(F120=0,"",År2024!J197)</f>
        <v/>
      </c>
      <c r="J120" s="52" t="str">
        <f>+IF(F120=0,"",År2024!K197)</f>
        <v/>
      </c>
      <c r="K120" s="52" t="str">
        <f t="shared" si="10"/>
        <v/>
      </c>
      <c r="L120" s="52" t="str">
        <f>+IF(F120=0,"",År2024!M197)</f>
        <v/>
      </c>
      <c r="M120" s="52" t="str">
        <f>+IF(F120=0,"",År2024!O197)</f>
        <v/>
      </c>
      <c r="N120" s="48"/>
      <c r="O120" s="53" t="str">
        <f>+IF(F120=0,"",År2024!P197)</f>
        <v/>
      </c>
      <c r="P120" s="53" t="str">
        <f>+IF(G120=0,"",År2024!Q197)</f>
        <v/>
      </c>
      <c r="Q120" s="50" t="str">
        <f>+IF(F120=0,"",År2024!R197)</f>
        <v/>
      </c>
      <c r="R120" s="50" t="str">
        <f>+IF(F120=0,"",År2024!S197)</f>
        <v/>
      </c>
      <c r="S120" s="48"/>
      <c r="T120" s="53" t="str">
        <f>+IF(F120=0,"",År2024!T197)</f>
        <v/>
      </c>
      <c r="U120" s="53" t="str">
        <f>+IF(G120=0,"",År2024!U197)</f>
        <v/>
      </c>
      <c r="V120" s="48"/>
      <c r="W120" s="54" t="str">
        <f>+IF(F120=0,"",År2024!W197)</f>
        <v/>
      </c>
      <c r="X120" s="48"/>
    </row>
    <row r="121" spans="1:24" x14ac:dyDescent="0.35">
      <c r="A121" s="49">
        <f>+År2024!B198</f>
        <v>2024</v>
      </c>
      <c r="B121" s="49">
        <f>+År2024!D198</f>
        <v>17</v>
      </c>
      <c r="C121" s="50">
        <f t="shared" si="9"/>
        <v>0</v>
      </c>
      <c r="D121" s="50" t="str">
        <f t="shared" si="6"/>
        <v>Søndag</v>
      </c>
      <c r="E121" s="51">
        <f>+År2024!E198</f>
        <v>45410</v>
      </c>
      <c r="F121" s="63">
        <f>+År2024!H198</f>
        <v>0</v>
      </c>
      <c r="G121" s="62">
        <f>+År2024!Y198</f>
        <v>0</v>
      </c>
      <c r="H121" s="52" t="str">
        <f>+IF(F121=0,"",År2024!I198)</f>
        <v/>
      </c>
      <c r="I121" s="52" t="str">
        <f>+IF(F121=0,"",År2024!J198)</f>
        <v/>
      </c>
      <c r="J121" s="52" t="str">
        <f>+IF(F121=0,"",År2024!K198)</f>
        <v/>
      </c>
      <c r="K121" s="52" t="str">
        <f t="shared" si="10"/>
        <v/>
      </c>
      <c r="L121" s="52" t="str">
        <f>+IF(F121=0,"",År2024!M198)</f>
        <v/>
      </c>
      <c r="M121" s="52" t="str">
        <f>+IF(F121=0,"",År2024!O198)</f>
        <v/>
      </c>
      <c r="N121" s="48"/>
      <c r="O121" s="53" t="str">
        <f>+IF(F121=0,"",År2024!P198)</f>
        <v/>
      </c>
      <c r="P121" s="53" t="str">
        <f>+IF(G121=0,"",År2024!Q198)</f>
        <v/>
      </c>
      <c r="Q121" s="50" t="str">
        <f>+IF(F121=0,"",År2024!R198)</f>
        <v/>
      </c>
      <c r="R121" s="50" t="str">
        <f>+IF(F121=0,"",År2024!S198)</f>
        <v/>
      </c>
      <c r="S121" s="48"/>
      <c r="T121" s="53" t="str">
        <f>+IF(F121=0,"",År2024!T198)</f>
        <v/>
      </c>
      <c r="U121" s="53" t="str">
        <f>+IF(G121=0,"",År2024!U198)</f>
        <v/>
      </c>
      <c r="V121" s="48"/>
      <c r="W121" s="54" t="str">
        <f>+IF(F121=0,"",År2024!W198)</f>
        <v/>
      </c>
      <c r="X121" s="48"/>
    </row>
    <row r="122" spans="1:24" x14ac:dyDescent="0.35">
      <c r="A122" s="49">
        <f>+År2024!B199</f>
        <v>2024</v>
      </c>
      <c r="B122" s="49">
        <f>+År2024!D199</f>
        <v>18</v>
      </c>
      <c r="C122" s="50">
        <f t="shared" si="9"/>
        <v>1</v>
      </c>
      <c r="D122" s="50" t="str">
        <f t="shared" si="6"/>
        <v>Mandag</v>
      </c>
      <c r="E122" s="51">
        <f>+År2024!E199</f>
        <v>45411</v>
      </c>
      <c r="F122" s="63">
        <f>+År2024!H199</f>
        <v>7345</v>
      </c>
      <c r="G122" s="62">
        <f>+År2024!Y199</f>
        <v>2114</v>
      </c>
      <c r="H122" s="52">
        <f>+IF(F122=0,"",År2024!I199)</f>
        <v>81.019017018379699</v>
      </c>
      <c r="I122" s="52">
        <f>+IF(F122=0,"",År2024!J199)</f>
        <v>12.367615384615402</v>
      </c>
      <c r="J122" s="52">
        <f>+IF(F122=0,"",År2024!K199)</f>
        <v>14.324115384615363</v>
      </c>
      <c r="K122" s="52">
        <f t="shared" si="10"/>
        <v>1.956499999999961</v>
      </c>
      <c r="L122" s="52">
        <f>+IF(F122=0,"",År2024!M199)</f>
        <v>57.400346153846009</v>
      </c>
      <c r="M122" s="52">
        <f>+IF(F122=0,"",År2024!O199)</f>
        <v>11.3156700634493</v>
      </c>
      <c r="N122" s="48"/>
      <c r="O122" s="53">
        <f>+IF(F122=0,"",År2024!P199)</f>
        <v>47.355961538461528</v>
      </c>
      <c r="P122" s="53">
        <f>+IF(G122=0,"",År2024!Q199)</f>
        <v>46.592036930178885</v>
      </c>
      <c r="Q122" s="50">
        <f>+IF(F122=0,"",År2024!R199)</f>
        <v>127.74331859257836</v>
      </c>
      <c r="R122" s="50">
        <f>+IF(F122=0,"",År2024!S199)</f>
        <v>128.46087290905595</v>
      </c>
      <c r="S122" s="48"/>
      <c r="T122" s="53">
        <f>+IF(F122=0,"",År2024!T199)</f>
        <v>87.232476007677619</v>
      </c>
      <c r="U122" s="53">
        <f>+IF(G122=0,"",År2024!U199)</f>
        <v>82.743723608445421</v>
      </c>
      <c r="V122" s="48"/>
      <c r="W122" s="54">
        <f>+IF(F122=0,"",År2024!W199)</f>
        <v>60.87297481279785</v>
      </c>
      <c r="X122" s="48"/>
    </row>
    <row r="123" spans="1:24" x14ac:dyDescent="0.35">
      <c r="A123" s="49">
        <f>+År2024!B200</f>
        <v>2024</v>
      </c>
      <c r="B123" s="49">
        <f>+År2024!D200</f>
        <v>18</v>
      </c>
      <c r="C123" s="50">
        <f t="shared" si="9"/>
        <v>2</v>
      </c>
      <c r="D123" s="50" t="str">
        <f t="shared" si="6"/>
        <v>Tirsdag</v>
      </c>
      <c r="E123" s="51">
        <f>+År2024!E200</f>
        <v>45412</v>
      </c>
      <c r="F123" s="63">
        <f>+År2024!H200</f>
        <v>6075</v>
      </c>
      <c r="G123" s="62">
        <f>+År2024!Y200</f>
        <v>2333</v>
      </c>
      <c r="H123" s="52">
        <f>+IF(F123=0,"",År2024!I200)</f>
        <v>81.834187654320971</v>
      </c>
      <c r="I123" s="52">
        <f>+IF(F123=0,"",År2024!J200)</f>
        <v>12.488876947877472</v>
      </c>
      <c r="J123" s="52">
        <f>+IF(F123=0,"",År2024!K200)</f>
        <v>14.695813204508861</v>
      </c>
      <c r="K123" s="52">
        <f t="shared" si="10"/>
        <v>2.2069362566313888</v>
      </c>
      <c r="L123" s="52">
        <f>+IF(F123=0,"",År2024!M200)</f>
        <v>58.675040257648895</v>
      </c>
      <c r="M123" s="52">
        <f>+IF(F123=0,"",År2024!O200)</f>
        <v>11.3283990345937</v>
      </c>
      <c r="N123" s="48"/>
      <c r="O123" s="53">
        <f>+IF(F123=0,"",År2024!P200)</f>
        <v>47.30765100671141</v>
      </c>
      <c r="P123" s="53">
        <f>+IF(G123=0,"",År2024!Q200)</f>
        <v>46.225858369098717</v>
      </c>
      <c r="Q123" s="50">
        <f>+IF(F123=0,"",År2024!R200)</f>
        <v>139.06734639119935</v>
      </c>
      <c r="R123" s="50">
        <f>+IF(F123=0,"",År2024!S200)</f>
        <v>139.2156074014481</v>
      </c>
      <c r="S123" s="48"/>
      <c r="T123" s="53">
        <f>+IF(F123=0,"",År2024!T200)</f>
        <v>88.094815606627321</v>
      </c>
      <c r="U123" s="53">
        <f>+IF(G123=0,"",År2024!U200)</f>
        <v>84.121646178514226</v>
      </c>
      <c r="V123" s="48"/>
      <c r="W123" s="54">
        <f>+IF(F123=0,"",År2024!W200)</f>
        <v>60.735308641975294</v>
      </c>
      <c r="X123" s="48"/>
    </row>
    <row r="124" spans="1:24" x14ac:dyDescent="0.35">
      <c r="A124" s="49">
        <f>+År2024!B201</f>
        <v>2024</v>
      </c>
      <c r="B124" s="49">
        <f>+År2024!D201</f>
        <v>18</v>
      </c>
      <c r="C124" s="50">
        <f t="shared" si="9"/>
        <v>3</v>
      </c>
      <c r="D124" s="50" t="str">
        <f t="shared" si="6"/>
        <v>Onsdag</v>
      </c>
      <c r="E124" s="51">
        <f>+År2024!E201</f>
        <v>45413</v>
      </c>
      <c r="F124" s="63">
        <f>+År2024!H201</f>
        <v>0</v>
      </c>
      <c r="G124" s="62">
        <f>+År2024!Y201</f>
        <v>0</v>
      </c>
      <c r="H124" s="52" t="str">
        <f>+IF(F124=0,"",År2024!I201)</f>
        <v/>
      </c>
      <c r="I124" s="52" t="str">
        <f>+IF(F124=0,"",År2024!J201)</f>
        <v/>
      </c>
      <c r="J124" s="52" t="str">
        <f>+IF(F124=0,"",År2024!K201)</f>
        <v/>
      </c>
      <c r="K124" s="52" t="str">
        <f t="shared" si="10"/>
        <v/>
      </c>
      <c r="L124" s="52" t="str">
        <f>+IF(F124=0,"",År2024!M201)</f>
        <v/>
      </c>
      <c r="M124" s="52" t="str">
        <f>+IF(F124=0,"",År2024!O201)</f>
        <v/>
      </c>
      <c r="N124" s="48"/>
      <c r="O124" s="53" t="str">
        <f>+IF(F124=0,"",År2024!P201)</f>
        <v/>
      </c>
      <c r="P124" s="53" t="str">
        <f>+IF(G124=0,"",År2024!Q201)</f>
        <v/>
      </c>
      <c r="Q124" s="50" t="str">
        <f>+IF(F124=0,"",År2024!R201)</f>
        <v/>
      </c>
      <c r="R124" s="50" t="str">
        <f>+IF(F124=0,"",År2024!S201)</f>
        <v/>
      </c>
      <c r="S124" s="48"/>
      <c r="T124" s="53" t="str">
        <f>+IF(F124=0,"",År2024!T201)</f>
        <v/>
      </c>
      <c r="U124" s="53" t="str">
        <f>+IF(G124=0,"",År2024!U201)</f>
        <v/>
      </c>
      <c r="V124" s="48"/>
      <c r="W124" s="54" t="str">
        <f>+IF(F124=0,"",År2024!W201)</f>
        <v/>
      </c>
      <c r="X124" s="48"/>
    </row>
    <row r="125" spans="1:24" x14ac:dyDescent="0.35">
      <c r="A125" s="49">
        <f>+År2024!B202</f>
        <v>2024</v>
      </c>
      <c r="B125" s="49">
        <f>+År2024!D202</f>
        <v>18</v>
      </c>
      <c r="C125" s="50">
        <f t="shared" si="9"/>
        <v>4</v>
      </c>
      <c r="D125" s="50" t="str">
        <f t="shared" si="6"/>
        <v>Torsdag</v>
      </c>
      <c r="E125" s="51">
        <f>+År2024!E202</f>
        <v>45414</v>
      </c>
      <c r="F125" s="63">
        <f>+År2024!H202</f>
        <v>6944</v>
      </c>
      <c r="G125" s="62">
        <f>+År2024!Y202</f>
        <v>1722</v>
      </c>
      <c r="H125" s="52">
        <f>+IF(F125=0,"",År2024!I202)</f>
        <v>81.274873271889362</v>
      </c>
      <c r="I125" s="52">
        <f>+IF(F125=0,"",År2024!J202)</f>
        <v>12.348903424393981</v>
      </c>
      <c r="J125" s="52">
        <f>+IF(F125=0,"",År2024!K202)</f>
        <v>14.679854042634975</v>
      </c>
      <c r="K125" s="52">
        <f t="shared" si="10"/>
        <v>2.330950618240994</v>
      </c>
      <c r="L125" s="52">
        <f>+IF(F125=0,"",År2024!M202)</f>
        <v>57.867447666602686</v>
      </c>
      <c r="M125" s="52">
        <f>+IF(F125=0,"",År2024!O202)</f>
        <v>11.383832565284164</v>
      </c>
      <c r="N125" s="48"/>
      <c r="O125" s="53">
        <f>+IF(F125=0,"",År2024!P202)</f>
        <v>47.839416058394157</v>
      </c>
      <c r="P125" s="53">
        <f>+IF(G125=0,"",År2024!Q202)</f>
        <v>47.079685099846387</v>
      </c>
      <c r="Q125" s="50">
        <f>+IF(F125=0,"",År2024!R202)</f>
        <v>139.52804456396464</v>
      </c>
      <c r="R125" s="50">
        <f>+IF(F125=0,"",År2024!S202)</f>
        <v>139.78091397849462</v>
      </c>
      <c r="S125" s="48"/>
      <c r="T125" s="53">
        <f>+IF(F125=0,"",År2024!T202)</f>
        <v>87.691069375239607</v>
      </c>
      <c r="U125" s="53">
        <f>+IF(G125=0,"",År2024!U202)</f>
        <v>83.584745113070099</v>
      </c>
      <c r="V125" s="48"/>
      <c r="W125" s="54">
        <f>+IF(F125=0,"",År2024!W202)</f>
        <v>60.774193548387096</v>
      </c>
      <c r="X125" s="48"/>
    </row>
    <row r="126" spans="1:24" x14ac:dyDescent="0.35">
      <c r="A126" s="49">
        <f>+År2024!B203</f>
        <v>2024</v>
      </c>
      <c r="B126" s="49">
        <f>+År2024!D203</f>
        <v>18</v>
      </c>
      <c r="C126" s="50">
        <f t="shared" si="9"/>
        <v>5</v>
      </c>
      <c r="D126" s="50" t="str">
        <f t="shared" si="6"/>
        <v>Fredag</v>
      </c>
      <c r="E126" s="51">
        <f>+År2024!E203</f>
        <v>45415</v>
      </c>
      <c r="F126" s="63">
        <f>+År2024!H203</f>
        <v>6005</v>
      </c>
      <c r="G126" s="62">
        <f>+År2024!Y203</f>
        <v>1673</v>
      </c>
      <c r="H126" s="52">
        <f>+IF(F126=0,"",År2024!I203)</f>
        <v>81.86571190674394</v>
      </c>
      <c r="I126" s="52">
        <f>+IF(F126=0,"",År2024!J203)</f>
        <v>12.524449594437989</v>
      </c>
      <c r="J126" s="52">
        <f>+IF(F126=0,"",År2024!K203)</f>
        <v>14.819420625724218</v>
      </c>
      <c r="K126" s="52">
        <f t="shared" si="10"/>
        <v>2.294971031286229</v>
      </c>
      <c r="L126" s="52">
        <f>+IF(F126=0,"",År2024!M203)</f>
        <v>57.308227114716161</v>
      </c>
      <c r="M126" s="52">
        <f>+IF(F126=0,"",År2024!O203)</f>
        <v>11.447347695158673</v>
      </c>
      <c r="N126" s="48"/>
      <c r="O126" s="53">
        <f>+IF(F126=0,"",År2024!P203)</f>
        <v>47.748551564310553</v>
      </c>
      <c r="P126" s="53">
        <f>+IF(G126=0,"",År2024!Q203)</f>
        <v>46.94368482039399</v>
      </c>
      <c r="Q126" s="50">
        <f>+IF(F126=0,"",År2024!R203)</f>
        <v>141.64828544949023</v>
      </c>
      <c r="R126" s="50">
        <f>+IF(F126=0,"",År2024!S203)</f>
        <v>142.04749768303989</v>
      </c>
      <c r="S126" s="48"/>
      <c r="T126" s="53">
        <f>+IF(F126=0,"",År2024!T203)</f>
        <v>87.132210429164672</v>
      </c>
      <c r="U126" s="53">
        <f>+IF(G126=0,"",År2024!U203)</f>
        <v>82.987586525150022</v>
      </c>
      <c r="V126" s="48"/>
      <c r="W126" s="54">
        <f>+IF(F126=0,"",År2024!W203)</f>
        <v>60.665445462114896</v>
      </c>
      <c r="X126" s="48"/>
    </row>
    <row r="127" spans="1:24" x14ac:dyDescent="0.35">
      <c r="A127" s="49">
        <f>+År2024!B204</f>
        <v>2024</v>
      </c>
      <c r="B127" s="49">
        <f>+År2024!D204</f>
        <v>18</v>
      </c>
      <c r="C127" s="50">
        <f t="shared" si="9"/>
        <v>6</v>
      </c>
      <c r="D127" s="50" t="str">
        <f t="shared" si="6"/>
        <v>Lørdag</v>
      </c>
      <c r="E127" s="51">
        <f>+År2024!E204</f>
        <v>45416</v>
      </c>
      <c r="F127" s="63">
        <f>+År2024!H204</f>
        <v>0</v>
      </c>
      <c r="G127" s="62">
        <f>+År2024!Y204</f>
        <v>0</v>
      </c>
      <c r="H127" s="52" t="str">
        <f>+IF(F127=0,"",År2024!I204)</f>
        <v/>
      </c>
      <c r="I127" s="52" t="str">
        <f>+IF(F127=0,"",År2024!J204)</f>
        <v/>
      </c>
      <c r="J127" s="52" t="str">
        <f>+IF(F127=0,"",År2024!K204)</f>
        <v/>
      </c>
      <c r="K127" s="52" t="str">
        <f t="shared" si="10"/>
        <v/>
      </c>
      <c r="L127" s="52" t="str">
        <f>+IF(F127=0,"",År2024!M204)</f>
        <v/>
      </c>
      <c r="M127" s="52" t="str">
        <f>+IF(F127=0,"",År2024!O204)</f>
        <v/>
      </c>
      <c r="N127" s="48"/>
      <c r="O127" s="53" t="str">
        <f>+IF(F127=0,"",År2024!P204)</f>
        <v/>
      </c>
      <c r="P127" s="53" t="str">
        <f>+IF(G127=0,"",År2024!Q204)</f>
        <v/>
      </c>
      <c r="Q127" s="50" t="str">
        <f>+IF(F127=0,"",År2024!R204)</f>
        <v/>
      </c>
      <c r="R127" s="50" t="str">
        <f>+IF(F127=0,"",År2024!S204)</f>
        <v/>
      </c>
      <c r="S127" s="48"/>
      <c r="T127" s="53" t="str">
        <f>+IF(F127=0,"",År2024!T204)</f>
        <v/>
      </c>
      <c r="U127" s="53" t="str">
        <f>+IF(G127=0,"",År2024!U204)</f>
        <v/>
      </c>
      <c r="V127" s="48"/>
      <c r="W127" s="54" t="str">
        <f>+IF(F127=0,"",År2024!W204)</f>
        <v/>
      </c>
      <c r="X127" s="48"/>
    </row>
    <row r="128" spans="1:24" x14ac:dyDescent="0.35">
      <c r="A128" s="49">
        <f>+År2024!B205</f>
        <v>2024</v>
      </c>
      <c r="B128" s="49">
        <f>+År2024!D205</f>
        <v>18</v>
      </c>
      <c r="C128" s="50">
        <f t="shared" si="9"/>
        <v>0</v>
      </c>
      <c r="D128" s="50" t="str">
        <f t="shared" si="6"/>
        <v>Søndag</v>
      </c>
      <c r="E128" s="51">
        <f>+År2024!E205</f>
        <v>45417</v>
      </c>
      <c r="F128" s="63">
        <f>+År2024!H205</f>
        <v>0</v>
      </c>
      <c r="G128" s="62">
        <f>+År2024!Y205</f>
        <v>0</v>
      </c>
      <c r="H128" s="52" t="str">
        <f>+IF(F128=0,"",År2024!I205)</f>
        <v/>
      </c>
      <c r="I128" s="52" t="str">
        <f>+IF(F128=0,"",År2024!J205)</f>
        <v/>
      </c>
      <c r="J128" s="52" t="str">
        <f>+IF(F128=0,"",År2024!K205)</f>
        <v/>
      </c>
      <c r="K128" s="52" t="str">
        <f t="shared" ref="K128:K133" si="11">+IF(F128=0,"",J128-I128)</f>
        <v/>
      </c>
      <c r="L128" s="52" t="str">
        <f>+IF(F128=0,"",År2024!M205)</f>
        <v/>
      </c>
      <c r="M128" s="52" t="str">
        <f>+IF(F128=0,"",År2024!O205)</f>
        <v/>
      </c>
      <c r="N128" s="48"/>
      <c r="O128" s="53" t="str">
        <f>+IF(F128=0,"",År2024!P205)</f>
        <v/>
      </c>
      <c r="P128" s="53" t="str">
        <f>+IF(G128=0,"",År2024!Q205)</f>
        <v/>
      </c>
      <c r="Q128" s="50" t="str">
        <f>+IF(F128=0,"",År2024!R205)</f>
        <v/>
      </c>
      <c r="R128" s="50" t="str">
        <f>+IF(F128=0,"",År2024!S205)</f>
        <v/>
      </c>
      <c r="S128" s="48"/>
      <c r="T128" s="53" t="str">
        <f>+IF(F128=0,"",År2024!T205)</f>
        <v/>
      </c>
      <c r="U128" s="53" t="str">
        <f>+IF(G128=0,"",År2024!U205)</f>
        <v/>
      </c>
      <c r="V128" s="48"/>
      <c r="W128" s="54" t="str">
        <f>+IF(F128=0,"",År2024!W205)</f>
        <v/>
      </c>
      <c r="X128" s="48"/>
    </row>
    <row r="129" spans="1:24" x14ac:dyDescent="0.35">
      <c r="A129" s="49">
        <f>+År2024!B206</f>
        <v>2024</v>
      </c>
      <c r="B129" s="49">
        <f>+År2024!D206</f>
        <v>19</v>
      </c>
      <c r="C129" s="50">
        <f t="shared" si="9"/>
        <v>1</v>
      </c>
      <c r="D129" s="50" t="str">
        <f t="shared" si="6"/>
        <v>Mandag</v>
      </c>
      <c r="E129" s="51">
        <f>+År2024!E206</f>
        <v>45418</v>
      </c>
      <c r="F129" s="63">
        <f>+År2024!H206</f>
        <v>7452</v>
      </c>
      <c r="G129" s="62">
        <f>+År2024!Y206</f>
        <v>2386</v>
      </c>
      <c r="H129" s="52">
        <f>+IF(F129=0,"",År2024!I206)</f>
        <v>81.659177402039759</v>
      </c>
      <c r="I129" s="52">
        <f>+IF(F129=0,"",År2024!J206)</f>
        <v>12.410545094152639</v>
      </c>
      <c r="J129" s="52">
        <f>+IF(F129=0,"",År2024!K206)</f>
        <v>14.508594059405956</v>
      </c>
      <c r="K129" s="52">
        <f t="shared" si="11"/>
        <v>2.0980489652533176</v>
      </c>
      <c r="L129" s="52">
        <f>+IF(F129=0,"",År2024!M206)</f>
        <v>57.709782178218063</v>
      </c>
      <c r="M129" s="52">
        <f>+IF(F129=0,"",År2024!O206)</f>
        <v>11.649227722772238</v>
      </c>
      <c r="N129" s="48"/>
      <c r="O129" s="53">
        <f>+IF(F129=0,"",År2024!P206)</f>
        <v>48.421156893819344</v>
      </c>
      <c r="P129" s="53">
        <f>+IF(G129=0,"",År2024!Q206)</f>
        <v>47.588316831683159</v>
      </c>
      <c r="Q129" s="50">
        <f>+IF(F129=0,"",År2024!R206)</f>
        <v>140.75856605268373</v>
      </c>
      <c r="R129" s="50">
        <f>+IF(F129=0,"",År2024!S206)</f>
        <v>140.34514851485145</v>
      </c>
      <c r="S129" s="48"/>
      <c r="T129" s="53">
        <f>+IF(F129=0,"",År2024!T206)</f>
        <v>87.954462875197507</v>
      </c>
      <c r="U129" s="53">
        <f>+IF(G129=0,"",År2024!U206)</f>
        <v>83.446879936808969</v>
      </c>
      <c r="V129" s="48"/>
      <c r="W129" s="54">
        <f>+IF(F129=0,"",År2024!W206)</f>
        <v>60.891035963499753</v>
      </c>
      <c r="X129" s="48"/>
    </row>
    <row r="130" spans="1:24" x14ac:dyDescent="0.35">
      <c r="A130" s="49">
        <f>+År2024!B207</f>
        <v>2024</v>
      </c>
      <c r="B130" s="49">
        <f>+År2024!D207</f>
        <v>19</v>
      </c>
      <c r="C130" s="50">
        <f t="shared" si="9"/>
        <v>2</v>
      </c>
      <c r="D130" s="50" t="str">
        <f t="shared" si="6"/>
        <v>Tirsdag</v>
      </c>
      <c r="E130" s="51">
        <f>+År2024!E207</f>
        <v>45419</v>
      </c>
      <c r="F130" s="63">
        <f>+År2024!H207</f>
        <v>6457</v>
      </c>
      <c r="G130" s="62">
        <f>+År2024!Y207</f>
        <v>2160</v>
      </c>
      <c r="H130" s="52">
        <f>+IF(F130=0,"",År2024!I207)</f>
        <v>82.243295648133611</v>
      </c>
      <c r="I130" s="52">
        <f>+IF(F130=0,"",År2024!J207)</f>
        <v>12.28072965388213</v>
      </c>
      <c r="J130" s="52">
        <f>+IF(F130=0,"",År2024!K207)</f>
        <v>14.559112149532687</v>
      </c>
      <c r="K130" s="52">
        <f t="shared" si="11"/>
        <v>2.2783824956505576</v>
      </c>
      <c r="L130" s="52">
        <f>+IF(F130=0,"",År2024!M207)</f>
        <v>57.650373831775745</v>
      </c>
      <c r="M130" s="52">
        <f>+IF(F130=0,"",År2024!O207)</f>
        <v>11.518430273300609</v>
      </c>
      <c r="N130" s="48"/>
      <c r="O130" s="53">
        <f>+IF(F130=0,"",År2024!P207)</f>
        <v>48.766713417484809</v>
      </c>
      <c r="P130" s="53">
        <f>+IF(G130=0,"",År2024!Q207)</f>
        <v>48.09862117317131</v>
      </c>
      <c r="Q130" s="50">
        <f>+IF(F130=0,"",År2024!R207)</f>
        <v>142.47043701799487</v>
      </c>
      <c r="R130" s="50">
        <f>+IF(F130=0,"",År2024!S207)</f>
        <v>141.89836448598129</v>
      </c>
      <c r="S130" s="48"/>
      <c r="T130" s="53">
        <f>+IF(F130=0,"",År2024!T207)</f>
        <v>88.350861667442942</v>
      </c>
      <c r="U130" s="53">
        <f>+IF(G130=0,"",År2024!U207)</f>
        <v>83.25086166744282</v>
      </c>
      <c r="V130" s="48"/>
      <c r="W130" s="54">
        <f>+IF(F130=0,"",År2024!W207)</f>
        <v>60.735016261421698</v>
      </c>
      <c r="X130" s="48"/>
    </row>
    <row r="131" spans="1:24" x14ac:dyDescent="0.35">
      <c r="A131" s="49">
        <f>+År2024!B208</f>
        <v>2024</v>
      </c>
      <c r="B131" s="49">
        <f>+År2024!D208</f>
        <v>19</v>
      </c>
      <c r="C131" s="50">
        <f t="shared" si="9"/>
        <v>3</v>
      </c>
      <c r="D131" s="50" t="str">
        <f t="shared" ref="D131:D195" si="12">VLOOKUP(C131,$AH$3:$AI$9,2)</f>
        <v>Onsdag</v>
      </c>
      <c r="E131" s="51">
        <f>+År2024!E208</f>
        <v>45420</v>
      </c>
      <c r="F131" s="63">
        <f>+År2024!H208</f>
        <v>6102</v>
      </c>
      <c r="G131" s="62">
        <f>+År2024!Y208</f>
        <v>2372</v>
      </c>
      <c r="H131" s="52">
        <f>+IF(F131=0,"",År2024!I208)</f>
        <v>82.055657161586112</v>
      </c>
      <c r="I131" s="52">
        <f>+IF(F131=0,"",År2024!J208)</f>
        <v>12.414818791946324</v>
      </c>
      <c r="J131" s="52">
        <f>+IF(F131=0,"",År2024!K208)</f>
        <v>14.708754027926943</v>
      </c>
      <c r="K131" s="52">
        <f t="shared" si="11"/>
        <v>2.2939352359806193</v>
      </c>
      <c r="L131" s="52">
        <f>+IF(F131=0,"",År2024!M208)</f>
        <v>58.060204081632897</v>
      </c>
      <c r="M131" s="52">
        <f>+IF(F131=0,"",År2024!O208)</f>
        <v>11.511033557046987</v>
      </c>
      <c r="N131" s="48"/>
      <c r="O131" s="53">
        <f>+IF(F131=0,"",År2024!P208)</f>
        <v>48.635436241610734</v>
      </c>
      <c r="P131" s="53">
        <f>+IF(G131=0,"",År2024!Q208)</f>
        <v>47.862550335570475</v>
      </c>
      <c r="Q131" s="50">
        <f>+IF(F131=0,"",År2024!R208)</f>
        <v>144.96456375838923</v>
      </c>
      <c r="R131" s="50">
        <f>+IF(F131=0,"",År2024!S208)</f>
        <v>144.59087248322149</v>
      </c>
      <c r="S131" s="48"/>
      <c r="T131" s="53">
        <f>+IF(F131=0,"",År2024!T208)</f>
        <v>87.634906166219821</v>
      </c>
      <c r="U131" s="53">
        <f>+IF(G131=0,"",År2024!U208)</f>
        <v>83.911581769437049</v>
      </c>
      <c r="V131" s="48"/>
      <c r="W131" s="54">
        <f>+IF(F131=0,"",År2024!W208)</f>
        <v>60.882661422484453</v>
      </c>
      <c r="X131" s="48"/>
    </row>
    <row r="132" spans="1:24" x14ac:dyDescent="0.35">
      <c r="A132" s="49">
        <f>+År2024!B209</f>
        <v>2024</v>
      </c>
      <c r="B132" s="49">
        <f>+År2024!D209</f>
        <v>19</v>
      </c>
      <c r="C132" s="50">
        <f t="shared" si="9"/>
        <v>4</v>
      </c>
      <c r="D132" s="50" t="str">
        <f t="shared" si="12"/>
        <v>Torsdag</v>
      </c>
      <c r="E132" s="51">
        <f>+År2024!E209</f>
        <v>45421</v>
      </c>
      <c r="F132" s="63">
        <f>+År2024!H209</f>
        <v>0</v>
      </c>
      <c r="G132" s="62">
        <f>+År2024!Y209</f>
        <v>0</v>
      </c>
      <c r="H132" s="52" t="str">
        <f>+IF(F132=0,"",År2024!I209)</f>
        <v/>
      </c>
      <c r="I132" s="52" t="str">
        <f>+IF(F132=0,"",År2024!J209)</f>
        <v/>
      </c>
      <c r="J132" s="52" t="str">
        <f>+IF(F132=0,"",År2024!K209)</f>
        <v/>
      </c>
      <c r="K132" s="52" t="str">
        <f t="shared" si="11"/>
        <v/>
      </c>
      <c r="L132" s="52" t="str">
        <f>+IF(F132=0,"",År2024!M209)</f>
        <v/>
      </c>
      <c r="M132" s="52" t="str">
        <f>+IF(F132=0,"",År2024!O209)</f>
        <v/>
      </c>
      <c r="N132" s="48"/>
      <c r="O132" s="53" t="str">
        <f>+IF(F132=0,"",År2024!P209)</f>
        <v/>
      </c>
      <c r="P132" s="53" t="str">
        <f>+IF(G132=0,"",År2024!Q209)</f>
        <v/>
      </c>
      <c r="Q132" s="50" t="str">
        <f>+IF(F132=0,"",År2024!R209)</f>
        <v/>
      </c>
      <c r="R132" s="50" t="str">
        <f>+IF(F132=0,"",År2024!S209)</f>
        <v/>
      </c>
      <c r="S132" s="48"/>
      <c r="T132" s="53" t="str">
        <f>+IF(F132=0,"",År2024!T209)</f>
        <v/>
      </c>
      <c r="U132" s="53" t="str">
        <f>+IF(G132=0,"",År2024!U209)</f>
        <v/>
      </c>
      <c r="V132" s="48"/>
      <c r="W132" s="54" t="str">
        <f>+IF(F132=0,"",År2024!W209)</f>
        <v/>
      </c>
      <c r="X132" s="48"/>
    </row>
    <row r="133" spans="1:24" x14ac:dyDescent="0.35">
      <c r="A133" s="49">
        <f>+År2024!B210</f>
        <v>2024</v>
      </c>
      <c r="B133" s="49">
        <f>+År2024!D210</f>
        <v>19</v>
      </c>
      <c r="C133" s="50">
        <f t="shared" si="9"/>
        <v>5</v>
      </c>
      <c r="D133" s="50" t="str">
        <f t="shared" si="12"/>
        <v>Fredag</v>
      </c>
      <c r="E133" s="51">
        <f>+År2024!E210</f>
        <v>45422</v>
      </c>
      <c r="F133" s="63">
        <f>+År2024!H210</f>
        <v>5289</v>
      </c>
      <c r="G133" s="62">
        <f>+År2024!Y210</f>
        <v>1828</v>
      </c>
      <c r="H133" s="52">
        <f>+IF(F133=0,"",År2024!I210)</f>
        <v>83.639149177538229</v>
      </c>
      <c r="I133" s="52">
        <f>+IF(F133=0,"",År2024!J210)</f>
        <v>12.575028968713781</v>
      </c>
      <c r="J133" s="52">
        <f>+IF(F133=0,"",År2024!K210)</f>
        <v>14.727251665218621</v>
      </c>
      <c r="K133" s="52">
        <f t="shared" si="11"/>
        <v>2.1522226965048397</v>
      </c>
      <c r="L133" s="52">
        <f>+IF(F133=0,"",År2024!M210)</f>
        <v>59.361888213148049</v>
      </c>
      <c r="M133" s="52">
        <f>+IF(F133=0,"",År2024!O210)</f>
        <v>11.50986975397975</v>
      </c>
      <c r="N133" s="48"/>
      <c r="O133" s="53">
        <f>+IF(F133=0,"",År2024!P210)</f>
        <v>48.941210541558078</v>
      </c>
      <c r="P133" s="53">
        <f>+IF(G133=0,"",År2024!Q210)</f>
        <v>47.633757961783438</v>
      </c>
      <c r="Q133" s="50">
        <f>+IF(F133=0,"",År2024!R210)</f>
        <v>146.94294816101939</v>
      </c>
      <c r="R133" s="50">
        <f>+IF(F133=0,"",År2024!S210)</f>
        <v>144.37898089171972</v>
      </c>
      <c r="S133" s="48"/>
      <c r="T133" s="53">
        <f>+IF(F133=0,"",År2024!T210)</f>
        <v>89.348353552859706</v>
      </c>
      <c r="U133" s="53">
        <f>+IF(G133=0,"",År2024!U210)</f>
        <v>85.049971114962503</v>
      </c>
      <c r="V133" s="48"/>
      <c r="W133" s="54">
        <f>+IF(F133=0,"",År2024!W210)</f>
        <v>60.543959160521837</v>
      </c>
      <c r="X133" s="48"/>
    </row>
    <row r="134" spans="1:24" x14ac:dyDescent="0.35">
      <c r="A134" s="49">
        <f>+År2024!B211</f>
        <v>2024</v>
      </c>
      <c r="B134" s="49">
        <f>+År2024!D211</f>
        <v>19</v>
      </c>
      <c r="C134" s="50">
        <f t="shared" si="9"/>
        <v>6</v>
      </c>
      <c r="D134" s="50" t="str">
        <f t="shared" si="12"/>
        <v>Lørdag</v>
      </c>
      <c r="E134" s="51">
        <f>+År2024!E211</f>
        <v>45423</v>
      </c>
      <c r="F134" s="63">
        <f>+År2024!H211</f>
        <v>0</v>
      </c>
      <c r="G134" s="62">
        <f>+År2024!Y211</f>
        <v>0</v>
      </c>
      <c r="H134" s="52" t="str">
        <f>+IF(F134=0,"",År2024!I211)</f>
        <v/>
      </c>
      <c r="I134" s="52" t="str">
        <f>+IF(F134=0,"",År2024!J211)</f>
        <v/>
      </c>
      <c r="J134" s="52" t="str">
        <f>+IF(F134=0,"",År2024!K211)</f>
        <v/>
      </c>
      <c r="K134" s="52" t="str">
        <f t="shared" ref="K134:K145" si="13">+IF(F134=0,"",J134-I134)</f>
        <v/>
      </c>
      <c r="L134" s="52" t="str">
        <f>+IF(F134=0,"",År2024!M211)</f>
        <v/>
      </c>
      <c r="M134" s="52" t="str">
        <f>+IF(F134=0,"",År2024!O211)</f>
        <v/>
      </c>
      <c r="N134" s="48"/>
      <c r="O134" s="53" t="str">
        <f>+IF(F134=0,"",År2024!P211)</f>
        <v/>
      </c>
      <c r="P134" s="53" t="str">
        <f>+IF(G134=0,"",År2024!Q211)</f>
        <v/>
      </c>
      <c r="Q134" s="50" t="str">
        <f>+IF(F134=0,"",År2024!R211)</f>
        <v/>
      </c>
      <c r="R134" s="50" t="str">
        <f>+IF(F134=0,"",År2024!S211)</f>
        <v/>
      </c>
      <c r="S134" s="48"/>
      <c r="T134" s="53" t="str">
        <f>+IF(F134=0,"",År2024!T211)</f>
        <v/>
      </c>
      <c r="U134" s="53" t="str">
        <f>+IF(G134=0,"",År2024!U211)</f>
        <v/>
      </c>
      <c r="V134" s="48"/>
      <c r="W134" s="54" t="str">
        <f>+IF(F134=0,"",År2024!W211)</f>
        <v/>
      </c>
      <c r="X134" s="48"/>
    </row>
    <row r="135" spans="1:24" x14ac:dyDescent="0.35">
      <c r="A135" s="49">
        <f>+År2024!B212</f>
        <v>2024</v>
      </c>
      <c r="B135" s="49">
        <f>+År2024!D212</f>
        <v>19</v>
      </c>
      <c r="C135" s="50">
        <f t="shared" si="9"/>
        <v>0</v>
      </c>
      <c r="D135" s="50" t="str">
        <f t="shared" si="12"/>
        <v>Søndag</v>
      </c>
      <c r="E135" s="51">
        <f>+År2024!E212</f>
        <v>45424</v>
      </c>
      <c r="F135" s="63">
        <f>+År2024!H212</f>
        <v>0</v>
      </c>
      <c r="G135" s="62">
        <f>+År2024!Y212</f>
        <v>0</v>
      </c>
      <c r="H135" s="52" t="str">
        <f>+IF(F135=0,"",År2024!I212)</f>
        <v/>
      </c>
      <c r="I135" s="52" t="str">
        <f>+IF(F135=0,"",År2024!J212)</f>
        <v/>
      </c>
      <c r="J135" s="52" t="str">
        <f>+IF(F135=0,"",År2024!K212)</f>
        <v/>
      </c>
      <c r="K135" s="52" t="str">
        <f t="shared" si="13"/>
        <v/>
      </c>
      <c r="L135" s="52" t="str">
        <f>+IF(F135=0,"",År2024!M212)</f>
        <v/>
      </c>
      <c r="M135" s="52" t="str">
        <f>+IF(F135=0,"",År2024!O212)</f>
        <v/>
      </c>
      <c r="N135" s="48"/>
      <c r="O135" s="53" t="str">
        <f>+IF(F135=0,"",År2024!P212)</f>
        <v/>
      </c>
      <c r="P135" s="53" t="str">
        <f>+IF(G135=0,"",År2024!Q212)</f>
        <v/>
      </c>
      <c r="Q135" s="50" t="str">
        <f>+IF(F135=0,"",År2024!R212)</f>
        <v/>
      </c>
      <c r="R135" s="50" t="str">
        <f>+IF(F135=0,"",År2024!S212)</f>
        <v/>
      </c>
      <c r="S135" s="48"/>
      <c r="T135" s="53" t="str">
        <f>+IF(F135=0,"",År2024!T212)</f>
        <v/>
      </c>
      <c r="U135" s="53" t="str">
        <f>+IF(G135=0,"",År2024!U212)</f>
        <v/>
      </c>
      <c r="V135" s="48"/>
      <c r="W135" s="54" t="str">
        <f>+IF(F135=0,"",År2024!W212)</f>
        <v/>
      </c>
      <c r="X135" s="48"/>
    </row>
    <row r="136" spans="1:24" x14ac:dyDescent="0.35">
      <c r="A136" s="49">
        <f>+År2024!B213</f>
        <v>2024</v>
      </c>
      <c r="B136" s="49">
        <f>+År2024!D213</f>
        <v>20</v>
      </c>
      <c r="C136" s="50">
        <f t="shared" si="9"/>
        <v>1</v>
      </c>
      <c r="D136" s="50" t="str">
        <f t="shared" si="12"/>
        <v>Mandag</v>
      </c>
      <c r="E136" s="51">
        <f>+År2024!E213</f>
        <v>45425</v>
      </c>
      <c r="F136" s="63">
        <f>+År2024!H213</f>
        <v>7164</v>
      </c>
      <c r="G136" s="62">
        <f>+År2024!Y213</f>
        <v>2472</v>
      </c>
      <c r="H136" s="52">
        <f>+IF(F136=0,"",År2024!I213)</f>
        <v>81.850531825795443</v>
      </c>
      <c r="I136" s="52">
        <f>+IF(F136=0,"",År2024!J213)</f>
        <v>12.497304236200264</v>
      </c>
      <c r="J136" s="52">
        <f>+IF(F136=0,"",År2024!K213)</f>
        <v>14.96529172900194</v>
      </c>
      <c r="K136" s="52">
        <f t="shared" si="13"/>
        <v>2.4679874928016758</v>
      </c>
      <c r="L136" s="52">
        <f>+IF(F136=0,"",År2024!M213)</f>
        <v>58.154349219918707</v>
      </c>
      <c r="M136" s="52">
        <f>+IF(F136=0,"",År2024!O213)</f>
        <v>11.470042735042743</v>
      </c>
      <c r="N136" s="48"/>
      <c r="O136" s="53">
        <f>+IF(F136=0,"",År2024!P213)</f>
        <v>47.489957264957262</v>
      </c>
      <c r="P136" s="53">
        <f>+IF(G136=0,"",År2024!Q213)</f>
        <v>46.672723386062415</v>
      </c>
      <c r="Q136" s="50">
        <f>+IF(F136=0,"",År2024!R213)</f>
        <v>142.83418803418803</v>
      </c>
      <c r="R136" s="50">
        <f>+IF(F136=0,"",År2024!S213)</f>
        <v>143.7354700854701</v>
      </c>
      <c r="S136" s="48"/>
      <c r="T136" s="53">
        <f>+IF(F136=0,"",År2024!T213)</f>
        <v>88.094120153387323</v>
      </c>
      <c r="U136" s="53">
        <f>+IF(G136=0,"",År2024!U213)</f>
        <v>84.078866638261701</v>
      </c>
      <c r="V136" s="48"/>
      <c r="W136" s="54">
        <f>+IF(F136=0,"",År2024!W213)</f>
        <v>60.717336683417102</v>
      </c>
      <c r="X136" s="48"/>
    </row>
    <row r="137" spans="1:24" x14ac:dyDescent="0.35">
      <c r="A137" s="49">
        <f>+År2024!B214</f>
        <v>2024</v>
      </c>
      <c r="B137" s="49">
        <f>+År2024!D214</f>
        <v>20</v>
      </c>
      <c r="C137" s="50">
        <f t="shared" si="9"/>
        <v>2</v>
      </c>
      <c r="D137" s="50" t="str">
        <f t="shared" si="12"/>
        <v>Tirsdag</v>
      </c>
      <c r="E137" s="51">
        <f>+År2024!E214</f>
        <v>45426</v>
      </c>
      <c r="F137" s="63">
        <f>+År2024!H214</f>
        <v>7091</v>
      </c>
      <c r="G137" s="62">
        <f>+År2024!Y214</f>
        <v>2394</v>
      </c>
      <c r="H137" s="52">
        <f>+IF(F137=0,"",År2024!I214)</f>
        <v>82.148318995910145</v>
      </c>
      <c r="I137" s="52">
        <f>+IF(F137=0,"",År2024!J214)</f>
        <v>12.92361615729855</v>
      </c>
      <c r="J137" s="52">
        <f>+IF(F137=0,"",År2024!K214)</f>
        <v>15.056075165492221</v>
      </c>
      <c r="K137" s="52">
        <f t="shared" si="13"/>
        <v>2.1324590081936705</v>
      </c>
      <c r="L137" s="52">
        <f>+IF(F137=0,"",År2024!M214)</f>
        <v>58.035789024129961</v>
      </c>
      <c r="M137" s="52">
        <f>+IF(F137=0,"",År2024!O214)</f>
        <v>11.798163962425249</v>
      </c>
      <c r="N137" s="48"/>
      <c r="O137" s="53">
        <f>+IF(F137=0,"",År2024!P214)</f>
        <v>48.633703545493375</v>
      </c>
      <c r="P137" s="53">
        <f>+IF(G137=0,"",År2024!Q214)</f>
        <v>47.415082247383047</v>
      </c>
      <c r="Q137" s="50">
        <f>+IF(F137=0,"",År2024!R214)</f>
        <v>139.9558070025619</v>
      </c>
      <c r="R137" s="50">
        <f>+IF(F137=0,"",År2024!S214)</f>
        <v>139.42847993168232</v>
      </c>
      <c r="S137" s="48"/>
      <c r="T137" s="53">
        <f>+IF(F137=0,"",År2024!T214)</f>
        <v>89.089452375878906</v>
      </c>
      <c r="U137" s="53">
        <f>+IF(G137=0,"",År2024!U214)</f>
        <v>84.43247389729386</v>
      </c>
      <c r="V137" s="48"/>
      <c r="W137" s="54">
        <f>+IF(F137=0,"",År2024!W214)</f>
        <v>60.446058383866898</v>
      </c>
      <c r="X137" s="48"/>
    </row>
    <row r="138" spans="1:24" x14ac:dyDescent="0.35">
      <c r="A138" s="49">
        <f>+År2024!B215</f>
        <v>2024</v>
      </c>
      <c r="B138" s="49">
        <f>+År2024!D215</f>
        <v>20</v>
      </c>
      <c r="C138" s="50">
        <f t="shared" si="9"/>
        <v>3</v>
      </c>
      <c r="D138" s="50" t="str">
        <f t="shared" si="12"/>
        <v>Onsdag</v>
      </c>
      <c r="E138" s="51">
        <f>+År2024!E215</f>
        <v>45427</v>
      </c>
      <c r="F138" s="63">
        <f>+År2024!H215</f>
        <v>6461</v>
      </c>
      <c r="G138" s="62">
        <f>+År2024!Y215</f>
        <v>2155</v>
      </c>
      <c r="H138" s="52">
        <f>+IF(F138=0,"",År2024!I215)</f>
        <v>82.024502399009251</v>
      </c>
      <c r="I138" s="52">
        <f>+IF(F138=0,"",År2024!J215)</f>
        <v>12.374073127077484</v>
      </c>
      <c r="J138" s="52">
        <f>+IF(F138=0,"",År2024!K215)</f>
        <v>14.629659933520829</v>
      </c>
      <c r="K138" s="52">
        <f t="shared" si="13"/>
        <v>2.2555868064433451</v>
      </c>
      <c r="L138" s="52">
        <f>+IF(F138=0,"",År2024!M215)</f>
        <v>57.725901304014258</v>
      </c>
      <c r="M138" s="52">
        <f>+IF(F138=0,"",År2024!O215)</f>
        <v>11.253769486327601</v>
      </c>
      <c r="N138" s="48"/>
      <c r="O138" s="53">
        <f>+IF(F138=0,"",År2024!P215)</f>
        <v>47.684398976982109</v>
      </c>
      <c r="P138" s="53">
        <f>+IF(G138=0,"",År2024!Q215)</f>
        <v>46.271030427000781</v>
      </c>
      <c r="Q138" s="50">
        <f>+IF(F138=0,"",År2024!R215)</f>
        <v>147.75831202046035</v>
      </c>
      <c r="R138" s="50">
        <f>+IF(F138=0,"",År2024!S215)</f>
        <v>144.51738241308797</v>
      </c>
      <c r="S138" s="48"/>
      <c r="T138" s="53">
        <f>+IF(F138=0,"",År2024!T215)</f>
        <v>80.508900766906805</v>
      </c>
      <c r="U138" s="53">
        <f>+IF(G138=0,"",År2024!U215)</f>
        <v>75.876969556123811</v>
      </c>
      <c r="V138" s="48"/>
      <c r="W138" s="54">
        <f>+IF(F138=0,"",År2024!W215)</f>
        <v>60.571273796625903</v>
      </c>
      <c r="X138" s="48"/>
    </row>
    <row r="139" spans="1:24" x14ac:dyDescent="0.35">
      <c r="A139" s="49">
        <f>+År2024!B216</f>
        <v>2024</v>
      </c>
      <c r="B139" s="49">
        <f>+År2024!D216</f>
        <v>20</v>
      </c>
      <c r="C139" s="50">
        <f t="shared" si="9"/>
        <v>4</v>
      </c>
      <c r="D139" s="50" t="str">
        <f t="shared" si="12"/>
        <v>Torsdag</v>
      </c>
      <c r="E139" s="51">
        <f>+År2024!E216</f>
        <v>45428</v>
      </c>
      <c r="F139" s="63">
        <f>+År2024!H216</f>
        <v>6616</v>
      </c>
      <c r="G139" s="62">
        <f>+År2024!Y216</f>
        <v>2156</v>
      </c>
      <c r="H139" s="52">
        <f>+IF(F139=0,"",År2024!I216)</f>
        <v>82.315104292623758</v>
      </c>
      <c r="I139" s="52">
        <f>+IF(F139=0,"",År2024!J216)</f>
        <v>12.661046804227464</v>
      </c>
      <c r="J139" s="52">
        <f>+IF(F139=0,"",År2024!K216)</f>
        <v>14.993254467656689</v>
      </c>
      <c r="K139" s="52">
        <f t="shared" si="13"/>
        <v>2.3322076634292248</v>
      </c>
      <c r="L139" s="52">
        <f>+IF(F139=0,"",År2024!M216)</f>
        <v>58.109891769443855</v>
      </c>
      <c r="M139" s="52">
        <f>+IF(F139=0,"",År2024!O216)</f>
        <v>11.240905660377331</v>
      </c>
      <c r="N139" s="48"/>
      <c r="O139" s="53">
        <f>+IF(F139=0,"",År2024!P216)</f>
        <v>47.710870659285355</v>
      </c>
      <c r="P139" s="53">
        <f>+IF(G139=0,"",År2024!Q216)</f>
        <v>46.790586458595513</v>
      </c>
      <c r="Q139" s="50">
        <f>+IF(F139=0,"",År2024!R216)</f>
        <v>144.35027679919477</v>
      </c>
      <c r="R139" s="50">
        <f>+IF(F139=0,"",År2024!S216)</f>
        <v>143.59874213836477</v>
      </c>
      <c r="S139" s="48"/>
      <c r="T139" s="53">
        <f>+IF(F139=0,"",År2024!T216)</f>
        <v>78.801839802557893</v>
      </c>
      <c r="U139" s="53">
        <f>+IF(G139=0,"",År2024!U216)</f>
        <v>74.998115324209621</v>
      </c>
      <c r="V139" s="48"/>
      <c r="W139" s="54">
        <f>+IF(F139=0,"",År2024!W216)</f>
        <v>60.498790810157203</v>
      </c>
      <c r="X139" s="48"/>
    </row>
    <row r="140" spans="1:24" x14ac:dyDescent="0.35">
      <c r="A140" s="49">
        <f>+År2024!B217</f>
        <v>2024</v>
      </c>
      <c r="B140" s="49">
        <f>+År2024!D217</f>
        <v>20</v>
      </c>
      <c r="C140" s="50">
        <f t="shared" si="9"/>
        <v>5</v>
      </c>
      <c r="D140" s="50" t="str">
        <f t="shared" si="12"/>
        <v>Fredag</v>
      </c>
      <c r="E140" s="51">
        <f>+År2024!E217</f>
        <v>45429</v>
      </c>
      <c r="F140" s="63">
        <f>+År2024!H217</f>
        <v>0</v>
      </c>
      <c r="G140" s="62">
        <f>+År2024!Y217</f>
        <v>0</v>
      </c>
      <c r="H140" s="52" t="str">
        <f>+IF(F140=0,"",År2024!I217)</f>
        <v/>
      </c>
      <c r="I140" s="52" t="str">
        <f>+IF(F140=0,"",År2024!J217)</f>
        <v/>
      </c>
      <c r="J140" s="52" t="str">
        <f>+IF(F140=0,"",År2024!K217)</f>
        <v/>
      </c>
      <c r="K140" s="52" t="str">
        <f t="shared" si="13"/>
        <v/>
      </c>
      <c r="L140" s="52" t="str">
        <f>+IF(F140=0,"",År2024!M217)</f>
        <v/>
      </c>
      <c r="M140" s="52" t="str">
        <f>+IF(F140=0,"",År2024!O217)</f>
        <v/>
      </c>
      <c r="N140" s="48"/>
      <c r="O140" s="53" t="str">
        <f>+IF(F140=0,"",År2024!P217)</f>
        <v/>
      </c>
      <c r="P140" s="53" t="str">
        <f>+IF(G140=0,"",År2024!Q217)</f>
        <v/>
      </c>
      <c r="Q140" s="50" t="str">
        <f>+IF(F140=0,"",År2024!R217)</f>
        <v/>
      </c>
      <c r="R140" s="50" t="str">
        <f>+IF(F140=0,"",År2024!S217)</f>
        <v/>
      </c>
      <c r="S140" s="48"/>
      <c r="T140" s="53" t="str">
        <f>+IF(F140=0,"",År2024!T217)</f>
        <v/>
      </c>
      <c r="U140" s="53" t="str">
        <f>+IF(G140=0,"",År2024!U217)</f>
        <v/>
      </c>
      <c r="V140" s="48"/>
      <c r="W140" s="54" t="str">
        <f>+IF(F140=0,"",År2024!W217)</f>
        <v/>
      </c>
      <c r="X140" s="48"/>
    </row>
    <row r="141" spans="1:24" x14ac:dyDescent="0.35">
      <c r="A141" s="49">
        <f>+År2024!B218</f>
        <v>2024</v>
      </c>
      <c r="B141" s="49">
        <f>+År2024!D218</f>
        <v>20</v>
      </c>
      <c r="C141" s="50">
        <f t="shared" si="9"/>
        <v>6</v>
      </c>
      <c r="D141" s="50" t="str">
        <f t="shared" si="12"/>
        <v>Lørdag</v>
      </c>
      <c r="E141" s="51">
        <f>+År2024!E218</f>
        <v>45430</v>
      </c>
      <c r="F141" s="63">
        <f>+År2024!H218</f>
        <v>0</v>
      </c>
      <c r="G141" s="62">
        <f>+År2024!Y218</f>
        <v>0</v>
      </c>
      <c r="H141" s="52" t="str">
        <f>+IF(F141=0,"",År2024!I218)</f>
        <v/>
      </c>
      <c r="I141" s="52" t="str">
        <f>+IF(F141=0,"",År2024!J218)</f>
        <v/>
      </c>
      <c r="J141" s="52" t="str">
        <f>+IF(F141=0,"",År2024!K218)</f>
        <v/>
      </c>
      <c r="K141" s="52" t="str">
        <f t="shared" si="13"/>
        <v/>
      </c>
      <c r="L141" s="52" t="str">
        <f>+IF(F141=0,"",År2024!M218)</f>
        <v/>
      </c>
      <c r="M141" s="52" t="str">
        <f>+IF(F141=0,"",År2024!O218)</f>
        <v/>
      </c>
      <c r="N141" s="48"/>
      <c r="O141" s="53" t="str">
        <f>+IF(F141=0,"",År2024!P218)</f>
        <v/>
      </c>
      <c r="P141" s="53" t="str">
        <f>+IF(G141=0,"",År2024!Q218)</f>
        <v/>
      </c>
      <c r="Q141" s="50" t="str">
        <f>+IF(F141=0,"",År2024!R218)</f>
        <v/>
      </c>
      <c r="R141" s="50" t="str">
        <f>+IF(F141=0,"",År2024!S218)</f>
        <v/>
      </c>
      <c r="S141" s="48"/>
      <c r="T141" s="53" t="str">
        <f>+IF(F141=0,"",År2024!T218)</f>
        <v/>
      </c>
      <c r="U141" s="53" t="str">
        <f>+IF(G141=0,"",År2024!U218)</f>
        <v/>
      </c>
      <c r="V141" s="48"/>
      <c r="W141" s="54" t="str">
        <f>+IF(F141=0,"",År2024!W218)</f>
        <v/>
      </c>
      <c r="X141" s="48"/>
    </row>
    <row r="142" spans="1:24" x14ac:dyDescent="0.35">
      <c r="A142" s="49">
        <f>+År2024!B219</f>
        <v>2024</v>
      </c>
      <c r="B142" s="49">
        <f>+År2024!D219</f>
        <v>20</v>
      </c>
      <c r="C142" s="50">
        <f t="shared" si="9"/>
        <v>0</v>
      </c>
      <c r="D142" s="50" t="str">
        <f t="shared" si="12"/>
        <v>Søndag</v>
      </c>
      <c r="E142" s="51">
        <f>+År2024!E219</f>
        <v>45431</v>
      </c>
      <c r="F142" s="63">
        <f>+År2024!H219</f>
        <v>0</v>
      </c>
      <c r="G142" s="62">
        <f>+År2024!Y219</f>
        <v>0</v>
      </c>
      <c r="H142" s="52" t="str">
        <f>+IF(F142=0,"",År2024!I219)</f>
        <v/>
      </c>
      <c r="I142" s="52" t="str">
        <f>+IF(F142=0,"",År2024!J219)</f>
        <v/>
      </c>
      <c r="J142" s="52" t="str">
        <f>+IF(F142=0,"",År2024!K219)</f>
        <v/>
      </c>
      <c r="K142" s="52" t="str">
        <f t="shared" si="13"/>
        <v/>
      </c>
      <c r="L142" s="52" t="str">
        <f>+IF(F142=0,"",År2024!M219)</f>
        <v/>
      </c>
      <c r="M142" s="52" t="str">
        <f>+IF(F142=0,"",År2024!O219)</f>
        <v/>
      </c>
      <c r="N142" s="48"/>
      <c r="O142" s="53" t="str">
        <f>+IF(F142=0,"",År2024!P219)</f>
        <v/>
      </c>
      <c r="P142" s="53" t="str">
        <f>+IF(G142=0,"",År2024!Q219)</f>
        <v/>
      </c>
      <c r="Q142" s="50" t="str">
        <f>+IF(F142=0,"",År2024!R219)</f>
        <v/>
      </c>
      <c r="R142" s="50" t="str">
        <f>+IF(F142=0,"",År2024!S219)</f>
        <v/>
      </c>
      <c r="S142" s="48"/>
      <c r="T142" s="53" t="str">
        <f>+IF(F142=0,"",År2024!T219)</f>
        <v/>
      </c>
      <c r="U142" s="53" t="str">
        <f>+IF(G142=0,"",År2024!U219)</f>
        <v/>
      </c>
      <c r="V142" s="48"/>
      <c r="W142" s="54" t="str">
        <f>+IF(F142=0,"",År2024!W219)</f>
        <v/>
      </c>
      <c r="X142" s="48"/>
    </row>
    <row r="143" spans="1:24" x14ac:dyDescent="0.35">
      <c r="A143" s="49">
        <f>+År2024!B220</f>
        <v>2024</v>
      </c>
      <c r="B143" s="49">
        <f>+År2024!D220</f>
        <v>21</v>
      </c>
      <c r="C143" s="50">
        <f t="shared" si="9"/>
        <v>1</v>
      </c>
      <c r="D143" s="50" t="str">
        <f t="shared" si="12"/>
        <v>Mandag</v>
      </c>
      <c r="E143" s="51">
        <f>+År2024!E220</f>
        <v>45432</v>
      </c>
      <c r="F143" s="63">
        <f>+År2024!H220</f>
        <v>0</v>
      </c>
      <c r="G143" s="62">
        <f>+År2024!Y220</f>
        <v>0</v>
      </c>
      <c r="H143" s="52" t="str">
        <f>+IF(F143=0,"",År2024!I220)</f>
        <v/>
      </c>
      <c r="I143" s="52" t="str">
        <f>+IF(F143=0,"",År2024!J220)</f>
        <v/>
      </c>
      <c r="J143" s="52" t="str">
        <f>+IF(F143=0,"",År2024!K220)</f>
        <v/>
      </c>
      <c r="K143" s="52" t="str">
        <f t="shared" si="13"/>
        <v/>
      </c>
      <c r="L143" s="52" t="str">
        <f>+IF(F143=0,"",År2024!M220)</f>
        <v/>
      </c>
      <c r="M143" s="52" t="str">
        <f>+IF(F143=0,"",År2024!O220)</f>
        <v/>
      </c>
      <c r="N143" s="48"/>
      <c r="O143" s="53" t="str">
        <f>+IF(F143=0,"",År2024!P220)</f>
        <v/>
      </c>
      <c r="P143" s="53" t="str">
        <f>+IF(G143=0,"",År2024!Q220)</f>
        <v/>
      </c>
      <c r="Q143" s="50" t="str">
        <f>+IF(F143=0,"",År2024!R220)</f>
        <v/>
      </c>
      <c r="R143" s="50" t="str">
        <f>+IF(F143=0,"",År2024!S220)</f>
        <v/>
      </c>
      <c r="S143" s="48"/>
      <c r="T143" s="53" t="str">
        <f>+IF(F143=0,"",År2024!T220)</f>
        <v/>
      </c>
      <c r="U143" s="53" t="str">
        <f>+IF(G143=0,"",År2024!U220)</f>
        <v/>
      </c>
      <c r="V143" s="48"/>
      <c r="W143" s="54" t="str">
        <f>+IF(F143=0,"",År2024!W220)</f>
        <v/>
      </c>
      <c r="X143" s="48"/>
    </row>
    <row r="144" spans="1:24" x14ac:dyDescent="0.35">
      <c r="A144" s="49">
        <f>+År2024!B221</f>
        <v>2024</v>
      </c>
      <c r="B144" s="49">
        <f>+År2024!D221</f>
        <v>21</v>
      </c>
      <c r="C144" s="50">
        <f t="shared" si="9"/>
        <v>2</v>
      </c>
      <c r="D144" s="50" t="str">
        <f t="shared" si="12"/>
        <v>Tirsdag</v>
      </c>
      <c r="E144" s="51">
        <f>+År2024!E221</f>
        <v>45433</v>
      </c>
      <c r="F144" s="63">
        <f>+År2024!H221</f>
        <v>8819</v>
      </c>
      <c r="G144" s="62">
        <f>+År2024!Y221</f>
        <v>3000</v>
      </c>
      <c r="H144" s="52">
        <f>+IF(F144=0,"",År2024!I221)</f>
        <v>82.803235060663994</v>
      </c>
      <c r="I144" s="52">
        <f>+IF(F144=0,"",År2024!J221)</f>
        <v>12.700962082625898</v>
      </c>
      <c r="J144" s="52">
        <f>+IF(F144=0,"",År2024!K221)</f>
        <v>14.88819313466615</v>
      </c>
      <c r="K144" s="52">
        <f t="shared" si="13"/>
        <v>2.1872310520402518</v>
      </c>
      <c r="L144" s="52">
        <f>+IF(F144=0,"",År2024!M221)</f>
        <v>58.446133534515482</v>
      </c>
      <c r="M144" s="52">
        <f>+IF(F144=0,"",År2024!O221)</f>
        <v>11.571417797888351</v>
      </c>
      <c r="N144" s="48"/>
      <c r="O144" s="53">
        <f>+IF(F144=0,"",År2024!P221)</f>
        <v>48.339619083537606</v>
      </c>
      <c r="P144" s="53">
        <f>+IF(G144=0,"",År2024!Q221)</f>
        <v>47.470111257778626</v>
      </c>
      <c r="Q144" s="50">
        <f>+IF(F144=0,"",År2024!R221)</f>
        <v>142.06185178201019</v>
      </c>
      <c r="R144" s="50">
        <f>+IF(F144=0,"",År2024!S221)</f>
        <v>140.13744343891403</v>
      </c>
      <c r="S144" s="48"/>
      <c r="T144" s="53">
        <f>+IF(F144=0,"",År2024!T221)</f>
        <v>80.639766081871372</v>
      </c>
      <c r="U144" s="53">
        <f>+IF(G144=0,"",År2024!U221)</f>
        <v>77.227175782593591</v>
      </c>
      <c r="V144" s="48"/>
      <c r="W144" s="54">
        <f>+IF(F144=0,"",År2024!W221)</f>
        <v>60.543599047511059</v>
      </c>
      <c r="X144" s="48"/>
    </row>
    <row r="145" spans="1:24" x14ac:dyDescent="0.35">
      <c r="A145" s="49">
        <f>+År2024!B222</f>
        <v>2024</v>
      </c>
      <c r="B145" s="49">
        <f>+År2024!D222</f>
        <v>21</v>
      </c>
      <c r="C145" s="50">
        <f t="shared" si="9"/>
        <v>3</v>
      </c>
      <c r="D145" s="50" t="str">
        <f t="shared" si="12"/>
        <v>Onsdag</v>
      </c>
      <c r="E145" s="51">
        <f>+År2024!E222</f>
        <v>45434</v>
      </c>
      <c r="F145" s="63">
        <f>+År2024!H222</f>
        <v>7162</v>
      </c>
      <c r="G145" s="62">
        <f>+År2024!Y222</f>
        <v>2201</v>
      </c>
      <c r="H145" s="52">
        <f>+IF(F145=0,"",År2024!I222)</f>
        <v>82.906112817648889</v>
      </c>
      <c r="I145" s="52">
        <f>+IF(F145=0,"",År2024!J222)</f>
        <v>12.534452082490908</v>
      </c>
      <c r="J145" s="52">
        <f>+IF(F145=0,"",År2024!K222)</f>
        <v>14.949262179098415</v>
      </c>
      <c r="K145" s="52">
        <f t="shared" si="13"/>
        <v>2.414810096607507</v>
      </c>
      <c r="L145" s="52">
        <f>+IF(F145=0,"",År2024!M222)</f>
        <v>57.644754396603808</v>
      </c>
      <c r="M145" s="52">
        <f>+IF(F145=0,"",År2024!O222)</f>
        <v>11.592522231204477</v>
      </c>
      <c r="N145" s="48"/>
      <c r="O145" s="53">
        <f>+IF(F145=0,"",År2024!P222)</f>
        <v>47.884172225591264</v>
      </c>
      <c r="P145" s="53">
        <f>+IF(G145=0,"",År2024!Q222)</f>
        <v>47.187386294724078</v>
      </c>
      <c r="Q145" s="50">
        <f>+IF(F145=0,"",År2024!R222)</f>
        <v>142.03476151980601</v>
      </c>
      <c r="R145" s="50">
        <f>+IF(F145=0,"",År2024!S222)</f>
        <v>142.22918350848829</v>
      </c>
      <c r="S145" s="48"/>
      <c r="T145" s="53">
        <f>+IF(F145=0,"",År2024!T222)</f>
        <v>88.475368166229387</v>
      </c>
      <c r="U145" s="53">
        <f>+IF(G145=0,"",År2024!U222)</f>
        <v>83.815654629816308</v>
      </c>
      <c r="V145" s="48"/>
      <c r="W145" s="54">
        <f>+IF(F145=0,"",År2024!W222)</f>
        <v>60.477799497347114</v>
      </c>
      <c r="X145" s="48"/>
    </row>
    <row r="146" spans="1:24" x14ac:dyDescent="0.35">
      <c r="A146" s="49">
        <f>+År2024!B223</f>
        <v>2024</v>
      </c>
      <c r="B146" s="49">
        <f>+År2024!D223</f>
        <v>21</v>
      </c>
      <c r="C146" s="50">
        <f t="shared" si="9"/>
        <v>4</v>
      </c>
      <c r="D146" s="50" t="str">
        <f t="shared" si="12"/>
        <v>Torsdag</v>
      </c>
      <c r="E146" s="51">
        <f>+År2024!E223</f>
        <v>45435</v>
      </c>
      <c r="F146" s="63">
        <f>+År2024!H223</f>
        <v>7099</v>
      </c>
      <c r="G146" s="62">
        <f>+År2024!Y223</f>
        <v>2542</v>
      </c>
      <c r="H146" s="52">
        <f>+IF(F146=0,"",År2024!I223)</f>
        <v>82.899339343569252</v>
      </c>
      <c r="I146" s="52">
        <f>+IF(F146=0,"",År2024!J223)</f>
        <v>12.716435643564328</v>
      </c>
      <c r="J146" s="52">
        <f>+IF(F146=0,"",År2024!K223)</f>
        <v>15.317967890917092</v>
      </c>
      <c r="K146" s="52">
        <f t="shared" ref="K146:K151" si="14">+IF(F146=0,"",J146-I146)</f>
        <v>2.6015322473527647</v>
      </c>
      <c r="L146" s="52">
        <f>+IF(F146=0,"",År2024!M223)</f>
        <v>57.857488453925519</v>
      </c>
      <c r="M146" s="52">
        <f>+IF(F146=0,"",År2024!O223)</f>
        <v>11.658851990323337</v>
      </c>
      <c r="N146" s="48"/>
      <c r="O146" s="53">
        <f>+IF(F146=0,"",År2024!P223)</f>
        <v>48.439357252916558</v>
      </c>
      <c r="P146" s="53">
        <f>+IF(G146=0,"",År2024!Q223)</f>
        <v>47.767758961952943</v>
      </c>
      <c r="Q146" s="50">
        <f>+IF(F146=0,"",År2024!R223)</f>
        <v>146.3833296679129</v>
      </c>
      <c r="R146" s="50">
        <f>+IF(F146=0,"",År2024!S223)</f>
        <v>144.14361117220145</v>
      </c>
      <c r="S146" s="48"/>
      <c r="T146" s="53">
        <f>+IF(F146=0,"",År2024!T223)</f>
        <v>89.063271130625949</v>
      </c>
      <c r="U146" s="53">
        <f>+IF(G146=0,"",År2024!U223)</f>
        <v>84.377607025246903</v>
      </c>
      <c r="V146" s="48"/>
      <c r="W146" s="54">
        <f>+IF(F146=0,"",År2024!W223)</f>
        <v>60.290604310466257</v>
      </c>
      <c r="X146" s="48"/>
    </row>
    <row r="147" spans="1:24" x14ac:dyDescent="0.35">
      <c r="A147" s="49">
        <f>+År2024!B224</f>
        <v>2024</v>
      </c>
      <c r="B147" s="49">
        <f>+År2024!D224</f>
        <v>21</v>
      </c>
      <c r="C147" s="50">
        <f t="shared" si="9"/>
        <v>5</v>
      </c>
      <c r="D147" s="50" t="str">
        <f t="shared" si="12"/>
        <v>Fredag</v>
      </c>
      <c r="E147" s="51">
        <f>+År2024!E224</f>
        <v>45436</v>
      </c>
      <c r="F147" s="63">
        <f>+År2024!H224</f>
        <v>6871</v>
      </c>
      <c r="G147" s="62">
        <f>+År2024!Y224</f>
        <v>2062</v>
      </c>
      <c r="H147" s="52">
        <f>+IF(F147=0,"",År2024!I224)</f>
        <v>83.29347838742494</v>
      </c>
      <c r="I147" s="52">
        <f>+IF(F147=0,"",År2024!J224)</f>
        <v>12.765984974958233</v>
      </c>
      <c r="J147" s="52">
        <f>+IF(F147=0,"",År2024!K224)</f>
        <v>14.960909470171035</v>
      </c>
      <c r="K147" s="52">
        <f t="shared" si="14"/>
        <v>2.1949244952128026</v>
      </c>
      <c r="L147" s="52">
        <f>+IF(F147=0,"",År2024!M224)</f>
        <v>57.963412599081984</v>
      </c>
      <c r="M147" s="52">
        <f>+IF(F147=0,"",År2024!O224)</f>
        <v>11.639541188738251</v>
      </c>
      <c r="N147" s="48"/>
      <c r="O147" s="53">
        <f>+IF(F147=0,"",År2024!P224)</f>
        <v>47.78998957247132</v>
      </c>
      <c r="P147" s="53">
        <f>+IF(G147=0,"",År2024!Q224)</f>
        <v>47.213094245204339</v>
      </c>
      <c r="Q147" s="50">
        <f>+IF(F147=0,"",År2024!R224)</f>
        <v>136.96058394160585</v>
      </c>
      <c r="R147" s="50">
        <f>+IF(F147=0,"",År2024!S224)</f>
        <v>138.25109489051101</v>
      </c>
      <c r="S147" s="48"/>
      <c r="T147" s="53">
        <f>+IF(F147=0,"",År2024!T224)</f>
        <v>88.124807652318353</v>
      </c>
      <c r="U147" s="53">
        <f>+IF(G147=0,"",År2024!U224)</f>
        <v>84.011811187357182</v>
      </c>
      <c r="V147" s="48"/>
      <c r="W147" s="54">
        <f>+IF(F147=0,"",År2024!W224)</f>
        <v>60.443312472711398</v>
      </c>
      <c r="X147" s="48"/>
    </row>
    <row r="148" spans="1:24" x14ac:dyDescent="0.35">
      <c r="A148" s="49">
        <f>+År2024!B225</f>
        <v>2024</v>
      </c>
      <c r="B148" s="49">
        <f>+År2024!D225</f>
        <v>21</v>
      </c>
      <c r="C148" s="50">
        <f t="shared" si="9"/>
        <v>6</v>
      </c>
      <c r="D148" s="50" t="str">
        <f t="shared" si="12"/>
        <v>Lørdag</v>
      </c>
      <c r="E148" s="51">
        <f>+År2024!E225</f>
        <v>45437</v>
      </c>
      <c r="F148" s="63">
        <f>+År2024!H225</f>
        <v>0</v>
      </c>
      <c r="G148" s="62">
        <f>+År2024!Y225</f>
        <v>0</v>
      </c>
      <c r="H148" s="52" t="str">
        <f>+IF(F148=0,"",År2024!I225)</f>
        <v/>
      </c>
      <c r="I148" s="52" t="str">
        <f>+IF(F148=0,"",År2024!J225)</f>
        <v/>
      </c>
      <c r="J148" s="52" t="str">
        <f>+IF(F148=0,"",År2024!K225)</f>
        <v/>
      </c>
      <c r="K148" s="52" t="str">
        <f t="shared" si="14"/>
        <v/>
      </c>
      <c r="L148" s="52" t="str">
        <f>+IF(F148=0,"",År2024!M225)</f>
        <v/>
      </c>
      <c r="M148" s="52" t="str">
        <f>+IF(F148=0,"",År2024!O225)</f>
        <v/>
      </c>
      <c r="N148" s="48"/>
      <c r="O148" s="53" t="str">
        <f>+IF(F148=0,"",År2024!P225)</f>
        <v/>
      </c>
      <c r="P148" s="53" t="str">
        <f>+IF(G148=0,"",År2024!Q225)</f>
        <v/>
      </c>
      <c r="Q148" s="50" t="str">
        <f>+IF(F148=0,"",År2024!R225)</f>
        <v/>
      </c>
      <c r="R148" s="50" t="str">
        <f>+IF(F148=0,"",År2024!S225)</f>
        <v/>
      </c>
      <c r="S148" s="48"/>
      <c r="T148" s="53" t="str">
        <f>+IF(F148=0,"",År2024!T225)</f>
        <v/>
      </c>
      <c r="U148" s="53" t="str">
        <f>+IF(G148=0,"",År2024!U225)</f>
        <v/>
      </c>
      <c r="V148" s="48"/>
      <c r="W148" s="54" t="str">
        <f>+IF(F148=0,"",År2024!W225)</f>
        <v/>
      </c>
      <c r="X148" s="48"/>
    </row>
    <row r="149" spans="1:24" x14ac:dyDescent="0.35">
      <c r="A149" s="49">
        <f>+År2024!B226</f>
        <v>2024</v>
      </c>
      <c r="B149" s="49">
        <f>+År2024!D226</f>
        <v>21</v>
      </c>
      <c r="C149" s="50">
        <f t="shared" si="9"/>
        <v>0</v>
      </c>
      <c r="D149" s="50" t="str">
        <f t="shared" si="12"/>
        <v>Søndag</v>
      </c>
      <c r="E149" s="51">
        <f>+År2024!E226</f>
        <v>45438</v>
      </c>
      <c r="F149" s="63">
        <f>+År2024!H226</f>
        <v>0</v>
      </c>
      <c r="G149" s="62">
        <f>+År2024!Y226</f>
        <v>0</v>
      </c>
      <c r="H149" s="52" t="str">
        <f>+IF(F149=0,"",År2024!I226)</f>
        <v/>
      </c>
      <c r="I149" s="52" t="str">
        <f>+IF(F149=0,"",År2024!J226)</f>
        <v/>
      </c>
      <c r="J149" s="52" t="str">
        <f>+IF(F149=0,"",År2024!K226)</f>
        <v/>
      </c>
      <c r="K149" s="52" t="str">
        <f t="shared" si="14"/>
        <v/>
      </c>
      <c r="L149" s="52" t="str">
        <f>+IF(F149=0,"",År2024!M226)</f>
        <v/>
      </c>
      <c r="M149" s="52" t="str">
        <f>+IF(F149=0,"",År2024!O226)</f>
        <v/>
      </c>
      <c r="N149" s="48"/>
      <c r="O149" s="53" t="str">
        <f>+IF(F149=0,"",År2024!P226)</f>
        <v/>
      </c>
      <c r="P149" s="53" t="str">
        <f>+IF(G149=0,"",År2024!Q226)</f>
        <v/>
      </c>
      <c r="Q149" s="50" t="str">
        <f>+IF(F149=0,"",År2024!R226)</f>
        <v/>
      </c>
      <c r="R149" s="50" t="str">
        <f>+IF(F149=0,"",År2024!S226)</f>
        <v/>
      </c>
      <c r="S149" s="48"/>
      <c r="T149" s="53" t="str">
        <f>+IF(F149=0,"",År2024!T226)</f>
        <v/>
      </c>
      <c r="U149" s="53" t="str">
        <f>+IF(G149=0,"",År2024!U226)</f>
        <v/>
      </c>
      <c r="V149" s="48"/>
      <c r="W149" s="54" t="str">
        <f>+IF(F149=0,"",År2024!W226)</f>
        <v/>
      </c>
      <c r="X149" s="48"/>
    </row>
    <row r="150" spans="1:24" x14ac:dyDescent="0.35">
      <c r="A150" s="49">
        <f>+År2024!B227</f>
        <v>2024</v>
      </c>
      <c r="B150" s="49">
        <f>+År2024!D227</f>
        <v>21</v>
      </c>
      <c r="C150" s="50">
        <f t="shared" si="9"/>
        <v>1</v>
      </c>
      <c r="D150" s="50" t="str">
        <f t="shared" si="12"/>
        <v>Mandag</v>
      </c>
      <c r="E150" s="51">
        <f>+År2024!E227</f>
        <v>45439</v>
      </c>
      <c r="F150" s="63">
        <f>+År2024!H227</f>
        <v>6713</v>
      </c>
      <c r="G150" s="62">
        <f>+År2024!Y227</f>
        <v>2409</v>
      </c>
      <c r="H150" s="52">
        <f>+IF(F150=0,"",År2024!I227)</f>
        <v>83.516499329659126</v>
      </c>
      <c r="I150" s="52">
        <f>+IF(F150=0,"",År2024!J227)</f>
        <v>12.700232883092696</v>
      </c>
      <c r="J150" s="52">
        <f>+IF(F150=0,"",År2024!K227)</f>
        <v>15.199860237596107</v>
      </c>
      <c r="K150" s="52">
        <f t="shared" si="14"/>
        <v>2.4996273545034118</v>
      </c>
      <c r="L150" s="52">
        <f>+IF(F150=0,"",År2024!M227)</f>
        <v>58.329699510831603</v>
      </c>
      <c r="M150" s="52">
        <f>+IF(F150=0,"",År2024!O227)</f>
        <v>11.79077997671712</v>
      </c>
      <c r="N150" s="48"/>
      <c r="O150" s="53">
        <f>+IF(F150=0,"",År2024!P227)</f>
        <v>47.448532836516065</v>
      </c>
      <c r="P150" s="53">
        <f>+IF(G150=0,"",År2024!Q227)</f>
        <v>46.948054973212223</v>
      </c>
      <c r="Q150" s="50">
        <f>+IF(F150=0,"",År2024!R227)</f>
        <v>139.93550640279392</v>
      </c>
      <c r="R150" s="50">
        <f>+IF(F150=0,"",År2024!S227)</f>
        <v>141.76949941792785</v>
      </c>
      <c r="S150" s="48"/>
      <c r="T150" s="53">
        <f>+IF(F150=0,"",År2024!T227)</f>
        <v>88.433751743375055</v>
      </c>
      <c r="U150" s="53">
        <f>+IF(G150=0,"",År2024!U227)</f>
        <v>84.772756857275738</v>
      </c>
      <c r="V150" s="48"/>
      <c r="W150" s="54">
        <f>+IF(F150=0,"",År2024!W227)</f>
        <v>60.5094592581558</v>
      </c>
      <c r="X150" s="48"/>
    </row>
    <row r="151" spans="1:24" x14ac:dyDescent="0.35">
      <c r="A151" s="49">
        <f>+År2024!B228</f>
        <v>2024</v>
      </c>
      <c r="B151" s="49">
        <f>+År2024!D228</f>
        <v>22</v>
      </c>
      <c r="C151" s="50">
        <f t="shared" si="9"/>
        <v>2</v>
      </c>
      <c r="D151" s="50" t="str">
        <f t="shared" si="12"/>
        <v>Tirsdag</v>
      </c>
      <c r="E151" s="51">
        <f>+År2024!E228</f>
        <v>45440</v>
      </c>
      <c r="F151" s="63">
        <f>+År2024!H228</f>
        <v>6228</v>
      </c>
      <c r="G151" s="62">
        <f>+År2024!Y228</f>
        <v>1856</v>
      </c>
      <c r="H151" s="52">
        <f>+IF(F151=0,"",År2024!I228)</f>
        <v>81.798770070648573</v>
      </c>
      <c r="I151" s="52">
        <f>+IF(F151=0,"",År2024!J228)</f>
        <v>12.612117023727272</v>
      </c>
      <c r="J151" s="52">
        <f>+IF(F151=0,"",År2024!K228)</f>
        <v>14.881721915285413</v>
      </c>
      <c r="K151" s="52">
        <f t="shared" si="14"/>
        <v>2.2696048915581404</v>
      </c>
      <c r="L151" s="52">
        <f>+IF(F151=0,"",År2024!M228)</f>
        <v>58.289825046040448</v>
      </c>
      <c r="M151" s="52">
        <f>+IF(F151=0,"",År2024!O228)</f>
        <v>11.585684695051803</v>
      </c>
      <c r="N151" s="48"/>
      <c r="O151" s="53">
        <f>+IF(F151=0,"",År2024!P228)</f>
        <v>47.173302646720387</v>
      </c>
      <c r="P151" s="53">
        <f>+IF(G151=0,"",År2024!Q228)</f>
        <v>46.005294659300191</v>
      </c>
      <c r="Q151" s="50">
        <f>+IF(F151=0,"",År2024!R228)</f>
        <v>135.60069044879171</v>
      </c>
      <c r="R151" s="50">
        <f>+IF(F151=0,"",År2024!S228)</f>
        <v>135.02876869965479</v>
      </c>
      <c r="S151" s="48"/>
      <c r="T151" s="53">
        <f>+IF(F151=0,"",År2024!T228)</f>
        <v>87.557319304665924</v>
      </c>
      <c r="U151" s="53">
        <f>+IF(G151=0,"",År2024!U228)</f>
        <v>84.005626715462057</v>
      </c>
      <c r="V151" s="48"/>
      <c r="W151" s="54">
        <f>+IF(F151=0,"",År2024!W228)</f>
        <v>60.565510597302485</v>
      </c>
      <c r="X151" s="48"/>
    </row>
    <row r="152" spans="1:24" x14ac:dyDescent="0.35">
      <c r="A152" s="49">
        <f>+År2024!B229</f>
        <v>2024</v>
      </c>
      <c r="B152" s="49">
        <f>+År2024!D229</f>
        <v>22</v>
      </c>
      <c r="C152" s="50">
        <f t="shared" si="9"/>
        <v>3</v>
      </c>
      <c r="D152" s="50" t="str">
        <f t="shared" si="12"/>
        <v>Onsdag</v>
      </c>
      <c r="E152" s="51">
        <f>+År2024!E229</f>
        <v>45441</v>
      </c>
      <c r="F152" s="63">
        <f>+År2024!H229</f>
        <v>6215</v>
      </c>
      <c r="G152" s="62">
        <f>+År2024!Y229</f>
        <v>1844</v>
      </c>
      <c r="H152" s="52">
        <f>+IF(F152=0,"",År2024!I229)</f>
        <v>82.429084473049059</v>
      </c>
      <c r="I152" s="52">
        <f>+IF(F152=0,"",År2024!J229)</f>
        <v>12.468684089867052</v>
      </c>
      <c r="J152" s="52">
        <f>+IF(F152=0,"",År2024!K229)</f>
        <v>14.666039899105712</v>
      </c>
      <c r="K152" s="52">
        <f>+IF(F152=0,"",J152-I152)</f>
        <v>2.19735580923866</v>
      </c>
      <c r="L152" s="52">
        <f>+IF(F152=0,"",År2024!M229)</f>
        <v>58.078284797064818</v>
      </c>
      <c r="M152" s="52">
        <f>+IF(F152=0,"",År2024!O229)</f>
        <v>11.78202659330584</v>
      </c>
      <c r="N152" s="48"/>
      <c r="O152" s="53">
        <f>+IF(F152=0,"",År2024!P229)</f>
        <v>46.799633195781752</v>
      </c>
      <c r="P152" s="53">
        <f>+IF(G152=0,"",År2024!Q229)</f>
        <v>45.731360403762316</v>
      </c>
      <c r="Q152" s="50">
        <f>+IF(F152=0,"",År2024!R229)</f>
        <v>127.71228794131132</v>
      </c>
      <c r="R152" s="50">
        <f>+IF(F152=0,"",År2024!S229)</f>
        <v>125.38583218707016</v>
      </c>
      <c r="S152" s="48"/>
      <c r="T152" s="53">
        <f>+IF(F152=0,"",År2024!T229)</f>
        <v>88.136095216296511</v>
      </c>
      <c r="U152" s="53">
        <f>+IF(G152=0,"",År2024!U229)</f>
        <v>84.016845960173981</v>
      </c>
      <c r="V152" s="48"/>
      <c r="W152" s="54">
        <f>+IF(F152=0,"",År2024!W229)</f>
        <v>60.565888978278359</v>
      </c>
      <c r="X152" s="48"/>
    </row>
    <row r="153" spans="1:24" x14ac:dyDescent="0.35">
      <c r="A153" s="49">
        <f>+År2024!B230</f>
        <v>2024</v>
      </c>
      <c r="B153" s="49">
        <f>+År2024!D230</f>
        <v>22</v>
      </c>
      <c r="C153" s="50">
        <f t="shared" si="9"/>
        <v>4</v>
      </c>
      <c r="D153" s="50" t="str">
        <f t="shared" si="12"/>
        <v>Torsdag</v>
      </c>
      <c r="E153" s="51">
        <f>+År2024!E230</f>
        <v>45442</v>
      </c>
      <c r="F153" s="63">
        <f>+År2024!H230</f>
        <v>5708</v>
      </c>
      <c r="G153" s="62">
        <f>+År2024!Y230</f>
        <v>1963</v>
      </c>
      <c r="H153" s="52">
        <f>+IF(F153=0,"",År2024!I230)</f>
        <v>83.637699719691653</v>
      </c>
      <c r="I153" s="52">
        <f>+IF(F153=0,"",År2024!J230)</f>
        <v>12.694967880085644</v>
      </c>
      <c r="J153" s="52">
        <f>+IF(F153=0,"",År2024!K230)</f>
        <v>15.014771206850375</v>
      </c>
      <c r="K153" s="52">
        <f>+IF(F153=0,"",J153-I153)</f>
        <v>2.3198033267647311</v>
      </c>
      <c r="L153" s="52">
        <f>+IF(F153=0,"",År2024!M230)</f>
        <v>58.666470430826777</v>
      </c>
      <c r="M153" s="52">
        <f>+IF(F153=0,"",År2024!O230)</f>
        <v>11.589991972170152</v>
      </c>
      <c r="N153" s="48"/>
      <c r="O153" s="53">
        <f>+IF(F153=0,"",År2024!P230)</f>
        <v>46.24973233404711</v>
      </c>
      <c r="P153" s="53">
        <f>+IF(G153=0,"",År2024!Q230)</f>
        <v>45.369280171260385</v>
      </c>
      <c r="Q153" s="50">
        <f>+IF(F153=0,"",År2024!R230)</f>
        <v>128.56221568102762</v>
      </c>
      <c r="R153" s="50">
        <f>+IF(F153=0,"",År2024!S230)</f>
        <v>129.6360717152796</v>
      </c>
      <c r="S153" s="48"/>
      <c r="T153" s="53">
        <f>+IF(F153=0,"",År2024!T230)</f>
        <v>88.035514018691515</v>
      </c>
      <c r="U153" s="53">
        <f>+IF(G153=0,"",År2024!U230)</f>
        <v>84.776608811749099</v>
      </c>
      <c r="V153" s="48"/>
      <c r="W153" s="54">
        <f>+IF(F153=0,"",År2024!W230)</f>
        <v>60.499824807288014</v>
      </c>
      <c r="X153" s="48"/>
    </row>
    <row r="154" spans="1:24" x14ac:dyDescent="0.35">
      <c r="A154" s="49">
        <f>+År2024!B231</f>
        <v>2024</v>
      </c>
      <c r="B154" s="49">
        <f>+År2024!D231</f>
        <v>22</v>
      </c>
      <c r="C154" s="50">
        <f t="shared" si="9"/>
        <v>5</v>
      </c>
      <c r="D154" s="50" t="str">
        <f t="shared" si="12"/>
        <v>Fredag</v>
      </c>
      <c r="E154" s="51">
        <f>+År2024!E231</f>
        <v>45443</v>
      </c>
      <c r="F154" s="63">
        <f>+År2024!H231</f>
        <v>4945</v>
      </c>
      <c r="G154" s="62">
        <f>+År2024!Y231</f>
        <v>1565</v>
      </c>
      <c r="H154" s="52">
        <f>+IF(F154=0,"",År2024!I231)</f>
        <v>82.000034378159555</v>
      </c>
      <c r="I154" s="52">
        <f>+IF(F154=0,"",År2024!J231)</f>
        <v>12.3635447540012</v>
      </c>
      <c r="J154" s="52">
        <f>+IF(F154=0,"",År2024!K231)</f>
        <v>14.558471563981056</v>
      </c>
      <c r="K154" s="52">
        <f>+IF(F154=0,"",J154-I154)</f>
        <v>2.1949268099798562</v>
      </c>
      <c r="L154" s="52">
        <f>+IF(F154=0,"",År2024!M231)</f>
        <v>57.946978672985637</v>
      </c>
      <c r="M154" s="52">
        <f>+IF(F154=0,"",År2024!O231)</f>
        <v>11.794727488151658</v>
      </c>
      <c r="N154" s="48"/>
      <c r="O154" s="53">
        <f>+IF(F154=0,"",År2024!P231)</f>
        <v>46.697867298578203</v>
      </c>
      <c r="P154" s="53">
        <f>+IF(G154=0,"",År2024!Q231)</f>
        <v>45.677629629629614</v>
      </c>
      <c r="Q154" s="50">
        <f>+IF(F154=0,"",År2024!R231)</f>
        <v>127.1306279620853</v>
      </c>
      <c r="R154" s="50">
        <f>+IF(F154=0,"",År2024!S231)</f>
        <v>125.83234597156398</v>
      </c>
      <c r="S154" s="48"/>
      <c r="T154" s="53">
        <f>+IF(F154=0,"",År2024!T231)</f>
        <v>88.290124186871708</v>
      </c>
      <c r="U154" s="53">
        <f>+IF(G154=0,"",År2024!U231)</f>
        <v>83.797397989355275</v>
      </c>
      <c r="V154" s="48"/>
      <c r="W154" s="54">
        <f>+IF(F154=0,"",År2024!W231)</f>
        <v>60.811526794742171</v>
      </c>
      <c r="X154" s="48"/>
    </row>
    <row r="155" spans="1:24" x14ac:dyDescent="0.35">
      <c r="A155" s="49">
        <f>+År2024!B232</f>
        <v>2024</v>
      </c>
      <c r="B155" s="49">
        <f>+År2024!D232</f>
        <v>22</v>
      </c>
      <c r="C155" s="50">
        <f t="shared" si="9"/>
        <v>6</v>
      </c>
      <c r="D155" s="50" t="str">
        <f t="shared" si="12"/>
        <v>Lørdag</v>
      </c>
      <c r="E155" s="51">
        <f>+År2024!E232</f>
        <v>45444</v>
      </c>
      <c r="F155" s="63">
        <f>+År2024!H232</f>
        <v>0</v>
      </c>
      <c r="G155" s="62">
        <f>+År2024!Y232</f>
        <v>0</v>
      </c>
      <c r="H155" s="52" t="str">
        <f>+IF(F155=0,"",År2024!I232)</f>
        <v/>
      </c>
      <c r="I155" s="52" t="str">
        <f>+IF(F155=0,"",År2024!J232)</f>
        <v/>
      </c>
      <c r="J155" s="52" t="str">
        <f>+IF(F155=0,"",År2024!K232)</f>
        <v/>
      </c>
      <c r="K155" s="52" t="str">
        <f>+IF(F155=0,"",J155-I155)</f>
        <v/>
      </c>
      <c r="L155" s="52" t="str">
        <f>+IF(F155=0,"",År2024!M232)</f>
        <v/>
      </c>
      <c r="M155" s="52" t="str">
        <f>+IF(F155=0,"",År2024!O232)</f>
        <v/>
      </c>
      <c r="N155" s="48"/>
      <c r="O155" s="53" t="str">
        <f>+IF(F155=0,"",År2024!P232)</f>
        <v/>
      </c>
      <c r="P155" s="53" t="str">
        <f>+IF(G155=0,"",År2024!Q232)</f>
        <v/>
      </c>
      <c r="Q155" s="50" t="str">
        <f>+IF(F155=0,"",År2024!R232)</f>
        <v/>
      </c>
      <c r="R155" s="50" t="str">
        <f>+IF(F155=0,"",År2024!S232)</f>
        <v/>
      </c>
      <c r="S155" s="48"/>
      <c r="T155" s="53" t="str">
        <f>+IF(F155=0,"",År2024!T232)</f>
        <v/>
      </c>
      <c r="U155" s="53" t="str">
        <f>+IF(G155=0,"",År2024!U232)</f>
        <v/>
      </c>
      <c r="V155" s="48"/>
      <c r="W155" s="54" t="str">
        <f>+IF(F155=0,"",År2024!W232)</f>
        <v/>
      </c>
      <c r="X155" s="48"/>
    </row>
    <row r="156" spans="1:24" x14ac:dyDescent="0.35">
      <c r="A156" s="49">
        <f>+År2024!B233</f>
        <v>2024</v>
      </c>
      <c r="B156" s="49">
        <f>+År2024!D233</f>
        <v>22</v>
      </c>
      <c r="C156" s="50">
        <f t="shared" si="9"/>
        <v>0</v>
      </c>
      <c r="D156" s="50" t="str">
        <f t="shared" si="12"/>
        <v>Søndag</v>
      </c>
      <c r="E156" s="51">
        <f>+År2024!E233</f>
        <v>45445</v>
      </c>
      <c r="F156" s="63">
        <f>+År2024!H233</f>
        <v>0</v>
      </c>
      <c r="G156" s="62">
        <f>+År2024!Y233</f>
        <v>0</v>
      </c>
      <c r="H156" s="52" t="str">
        <f>+IF(F156=0,"",År2024!I233)</f>
        <v/>
      </c>
      <c r="I156" s="52" t="str">
        <f>+IF(F156=0,"",År2024!J233)</f>
        <v/>
      </c>
      <c r="J156" s="52" t="str">
        <f>+IF(F156=0,"",År2024!K233)</f>
        <v/>
      </c>
      <c r="K156" s="52" t="str">
        <f>+IF(F156=0,"",J156-I156)</f>
        <v/>
      </c>
      <c r="L156" s="52" t="str">
        <f>+IF(F156=0,"",År2024!M233)</f>
        <v/>
      </c>
      <c r="M156" s="52" t="str">
        <f>+IF(F156=0,"",År2024!O233)</f>
        <v/>
      </c>
      <c r="N156" s="48"/>
      <c r="O156" s="53" t="str">
        <f>+IF(F156=0,"",År2024!P233)</f>
        <v/>
      </c>
      <c r="P156" s="53" t="str">
        <f>+IF(G156=0,"",År2024!Q233)</f>
        <v/>
      </c>
      <c r="Q156" s="50" t="str">
        <f>+IF(F156=0,"",År2024!R233)</f>
        <v/>
      </c>
      <c r="R156" s="50" t="str">
        <f>+IF(F156=0,"",År2024!S233)</f>
        <v/>
      </c>
      <c r="S156" s="48"/>
      <c r="T156" s="53" t="str">
        <f>+IF(F156=0,"",År2024!T233)</f>
        <v/>
      </c>
      <c r="U156" s="53" t="str">
        <f>+IF(G156=0,"",År2024!U233)</f>
        <v/>
      </c>
      <c r="V156" s="48"/>
      <c r="W156" s="54" t="str">
        <f>+IF(F156=0,"",År2024!W233)</f>
        <v/>
      </c>
      <c r="X156" s="48"/>
    </row>
    <row r="157" spans="1:24" x14ac:dyDescent="0.35">
      <c r="A157" s="49">
        <f>+År2024!B234</f>
        <v>2024</v>
      </c>
      <c r="B157" s="49">
        <f>+År2024!D234</f>
        <v>23</v>
      </c>
      <c r="C157" s="50">
        <f t="shared" si="9"/>
        <v>1</v>
      </c>
      <c r="D157" s="50" t="str">
        <f t="shared" si="12"/>
        <v>Mandag</v>
      </c>
      <c r="E157" s="51">
        <f>+År2024!E234</f>
        <v>45446</v>
      </c>
      <c r="F157" s="63">
        <f>+År2024!H234</f>
        <v>6816</v>
      </c>
      <c r="G157" s="62">
        <f>+År2024!Y234</f>
        <v>2495</v>
      </c>
      <c r="H157" s="52">
        <f>+IF(F157=0,"",År2024!I234)</f>
        <v>83.148085387323874</v>
      </c>
      <c r="I157" s="52">
        <f>+IF(F157=0,"",År2024!J234)</f>
        <v>12.781687194980236</v>
      </c>
      <c r="J157" s="52">
        <f>+IF(F157=0,"",År2024!K234)</f>
        <v>15.191403345724911</v>
      </c>
      <c r="K157" s="52">
        <f t="shared" ref="K157:K188" si="15">+IF(F157=0,"",J157-I157)</f>
        <v>2.4097161507446749</v>
      </c>
      <c r="L157" s="52">
        <f>+IF(F157=0,"",År2024!M234)</f>
        <v>58.282481412639534</v>
      </c>
      <c r="M157" s="52">
        <f>+IF(F157=0,"",År2024!O234)</f>
        <v>11.579837398373984</v>
      </c>
      <c r="N157" s="48"/>
      <c r="O157" s="53">
        <f>+IF(F157=0,"",År2024!P234)</f>
        <v>46.172437834069264</v>
      </c>
      <c r="P157" s="53">
        <f>+IF(G157=0,"",År2024!Q234)</f>
        <v>45.238903090866842</v>
      </c>
      <c r="Q157" s="50">
        <f>+IF(F157=0,"",År2024!R234)</f>
        <v>128.24599303135889</v>
      </c>
      <c r="R157" s="50">
        <f>+IF(F157=0,"",År2024!S234)</f>
        <v>127.88455284552845</v>
      </c>
      <c r="S157" s="48"/>
      <c r="T157" s="53">
        <f>+IF(F157=0,"",År2024!T234)</f>
        <v>87.544300278035152</v>
      </c>
      <c r="U157" s="53">
        <f>+IF(G157=0,"",År2024!U234)</f>
        <v>84.546246524559876</v>
      </c>
      <c r="V157" s="48"/>
      <c r="W157" s="54">
        <f>+IF(F157=0,"",År2024!W234)</f>
        <v>60.603286384976514</v>
      </c>
      <c r="X157" s="48"/>
    </row>
    <row r="158" spans="1:24" x14ac:dyDescent="0.35">
      <c r="A158" s="49">
        <f>+År2024!B235</f>
        <v>2024</v>
      </c>
      <c r="B158" s="49">
        <f>+År2024!D235</f>
        <v>23</v>
      </c>
      <c r="C158" s="50">
        <f t="shared" si="9"/>
        <v>2</v>
      </c>
      <c r="D158" s="50" t="str">
        <f t="shared" si="12"/>
        <v>Tirsdag</v>
      </c>
      <c r="E158" s="51">
        <f>+År2024!E235</f>
        <v>45447</v>
      </c>
      <c r="F158" s="63">
        <f>+År2024!H235</f>
        <v>7511</v>
      </c>
      <c r="G158" s="62">
        <f>+År2024!Y235</f>
        <v>2545</v>
      </c>
      <c r="H158" s="52">
        <f>+IF(F158=0,"",År2024!I235)</f>
        <v>82.736079084009987</v>
      </c>
      <c r="I158" s="52">
        <f>+IF(F158=0,"",År2024!J235)</f>
        <v>12.752357822303169</v>
      </c>
      <c r="J158" s="52">
        <f>+IF(F158=0,"",År2024!K235)</f>
        <v>15.127427184466052</v>
      </c>
      <c r="K158" s="52">
        <f t="shared" si="15"/>
        <v>2.3750693621628827</v>
      </c>
      <c r="L158" s="52">
        <f>+IF(F158=0,"",År2024!M235)</f>
        <v>58.423584142395086</v>
      </c>
      <c r="M158" s="52">
        <f>+IF(F158=0,"",År2024!O235)</f>
        <v>11.66588473205258</v>
      </c>
      <c r="N158" s="48"/>
      <c r="O158" s="53">
        <f>+IF(F158=0,"",År2024!P235)</f>
        <v>46.729625884732044</v>
      </c>
      <c r="P158" s="53">
        <f>+IF(G158=0,"",År2024!Q235)</f>
        <v>46.004653044709691</v>
      </c>
      <c r="Q158" s="50">
        <f>+IF(F158=0,"",År2024!R235)</f>
        <v>129.359757330637</v>
      </c>
      <c r="R158" s="50">
        <f>+IF(F158=0,"",År2024!S235)</f>
        <v>129.40141557128416</v>
      </c>
      <c r="S158" s="48"/>
      <c r="T158" s="53">
        <f>+IF(F158=0,"",År2024!T235)</f>
        <v>88.832722143864501</v>
      </c>
      <c r="U158" s="53">
        <f>+IF(G158=0,"",År2024!U235)</f>
        <v>84.535522869232508</v>
      </c>
      <c r="V158" s="48"/>
      <c r="W158" s="54">
        <f>+IF(F158=0,"",År2024!W235)</f>
        <v>60.475302889096</v>
      </c>
      <c r="X158" s="48"/>
    </row>
    <row r="159" spans="1:24" x14ac:dyDescent="0.35">
      <c r="A159" s="49">
        <f>+År2024!B236</f>
        <v>2024</v>
      </c>
      <c r="B159" s="49">
        <f>+År2024!D236</f>
        <v>23</v>
      </c>
      <c r="C159" s="50">
        <f t="shared" si="9"/>
        <v>3</v>
      </c>
      <c r="D159" s="50" t="str">
        <f t="shared" si="12"/>
        <v>Onsdag</v>
      </c>
      <c r="E159" s="51">
        <f>+År2024!E236</f>
        <v>45448</v>
      </c>
      <c r="F159" s="63">
        <f>+År2024!H236</f>
        <v>6623</v>
      </c>
      <c r="G159" s="62">
        <f>+År2024!Y236</f>
        <v>2281</v>
      </c>
      <c r="H159" s="52">
        <f>+IF(F159=0,"",År2024!I236)</f>
        <v>81.604824097840975</v>
      </c>
      <c r="I159" s="52">
        <f>+IF(F159=0,"",År2024!J236)</f>
        <v>12.363170055452803</v>
      </c>
      <c r="J159" s="52">
        <f>+IF(F159=0,"",År2024!K236)</f>
        <v>14.857512713823388</v>
      </c>
      <c r="K159" s="52">
        <f t="shared" si="15"/>
        <v>2.4943426583705843</v>
      </c>
      <c r="L159" s="52">
        <f>+IF(F159=0,"",År2024!M236)</f>
        <v>57.967221451687514</v>
      </c>
      <c r="M159" s="52">
        <f>+IF(F159=0,"",År2024!O236)</f>
        <v>11.441404805914978</v>
      </c>
      <c r="N159" s="48"/>
      <c r="O159" s="53">
        <f>+IF(F159=0,"",År2024!P236)</f>
        <v>46.751386321626626</v>
      </c>
      <c r="P159" s="53">
        <f>+IF(G159=0,"",År2024!Q236)</f>
        <v>45.646705202312155</v>
      </c>
      <c r="Q159" s="50">
        <f>+IF(F159=0,"",År2024!R236)</f>
        <v>130.56792975970424</v>
      </c>
      <c r="R159" s="50">
        <f>+IF(F159=0,"",År2024!S236)</f>
        <v>127.62939001848429</v>
      </c>
      <c r="S159" s="48"/>
      <c r="T159" s="53">
        <f>+IF(F159=0,"",År2024!T236)</f>
        <v>88.400782868984379</v>
      </c>
      <c r="U159" s="53">
        <f>+IF(G159=0,"",År2024!U236)</f>
        <v>83.497029702970252</v>
      </c>
      <c r="V159" s="48"/>
      <c r="W159" s="54">
        <f>+IF(F159=0,"",År2024!W236)</f>
        <v>60.527706477427152</v>
      </c>
      <c r="X159" s="48"/>
    </row>
    <row r="160" spans="1:24" x14ac:dyDescent="0.35">
      <c r="A160" s="49">
        <f>+År2024!B237</f>
        <v>2024</v>
      </c>
      <c r="B160" s="49">
        <f>+År2024!D237</f>
        <v>23</v>
      </c>
      <c r="C160" s="50">
        <f t="shared" si="9"/>
        <v>4</v>
      </c>
      <c r="D160" s="50" t="str">
        <f t="shared" si="12"/>
        <v>Torsdag</v>
      </c>
      <c r="E160" s="51">
        <f>+År2024!E237</f>
        <v>45449</v>
      </c>
      <c r="F160" s="63">
        <f>+År2024!H237</f>
        <v>6852</v>
      </c>
      <c r="G160" s="62">
        <f>+År2024!Y237</f>
        <v>2216</v>
      </c>
      <c r="H160" s="52">
        <f>+IF(F160=0,"",År2024!I237)</f>
        <v>82.178245767658879</v>
      </c>
      <c r="I160" s="52">
        <f>+IF(F160=0,"",År2024!J237)</f>
        <v>12.948622649759521</v>
      </c>
      <c r="J160" s="52">
        <f>+IF(F160=0,"",År2024!K237)</f>
        <v>15.26777510391598</v>
      </c>
      <c r="K160" s="52">
        <f t="shared" si="15"/>
        <v>2.319152454156459</v>
      </c>
      <c r="L160" s="52">
        <f>+IF(F160=0,"",År2024!M237)</f>
        <v>58.199693721286309</v>
      </c>
      <c r="M160" s="52">
        <f>+IF(F160=0,"",År2024!O237)</f>
        <v>11.728118855145251</v>
      </c>
      <c r="N160" s="48"/>
      <c r="O160" s="53">
        <f>+IF(F160=0,"",År2024!P237)</f>
        <v>46.64772727272728</v>
      </c>
      <c r="P160" s="53">
        <f>+IF(G160=0,"",År2024!Q237)</f>
        <v>45.671403585483162</v>
      </c>
      <c r="Q160" s="50">
        <f>+IF(F160=0,"",År2024!R237)</f>
        <v>130.20144199257155</v>
      </c>
      <c r="R160" s="50">
        <f>+IF(F160=0,"",År2024!S237)</f>
        <v>126.6290146384094</v>
      </c>
      <c r="S160" s="48"/>
      <c r="T160" s="53">
        <f>+IF(F160=0,"",År2024!T237)</f>
        <v>88.320966688438787</v>
      </c>
      <c r="U160" s="53">
        <f>+IF(G160=0,"",År2024!U237)</f>
        <v>84.189157413455106</v>
      </c>
      <c r="V160" s="48"/>
      <c r="W160" s="54">
        <f>+IF(F160=0,"",År2024!W237)</f>
        <v>60.425569176882661</v>
      </c>
      <c r="X160" s="48"/>
    </row>
    <row r="161" spans="1:24" x14ac:dyDescent="0.35">
      <c r="A161" s="49">
        <f>+År2024!B238</f>
        <v>2024</v>
      </c>
      <c r="B161" s="49">
        <f>+År2024!D238</f>
        <v>23</v>
      </c>
      <c r="C161" s="50">
        <f t="shared" si="9"/>
        <v>5</v>
      </c>
      <c r="D161" s="50" t="str">
        <f t="shared" si="12"/>
        <v>Fredag</v>
      </c>
      <c r="E161" s="51">
        <f>+År2024!E238</f>
        <v>45450</v>
      </c>
      <c r="F161" s="63">
        <f>+År2024!H238</f>
        <v>3382</v>
      </c>
      <c r="G161" s="62">
        <f>+År2024!Y238</f>
        <v>1500</v>
      </c>
      <c r="H161" s="52">
        <f>+IF(F161=0,"",År2024!I238)</f>
        <v>82.667806031933893</v>
      </c>
      <c r="I161" s="52">
        <f>+IF(F161=0,"",År2024!J238)</f>
        <v>12.354821523708038</v>
      </c>
      <c r="J161" s="52">
        <f>+IF(F161=0,"",År2024!K238)</f>
        <v>14.896430474160891</v>
      </c>
      <c r="K161" s="52">
        <f t="shared" si="15"/>
        <v>2.5416089504528525</v>
      </c>
      <c r="L161" s="52">
        <f>+IF(F161=0,"",År2024!M238)</f>
        <v>58.13755993606825</v>
      </c>
      <c r="M161" s="52">
        <f>+IF(F161=0,"",År2024!O238)</f>
        <v>11.52168353755995</v>
      </c>
      <c r="N161" s="48"/>
      <c r="O161" s="53">
        <f>+IF(F161=0,"",År2024!P238)</f>
        <v>47.185935002663825</v>
      </c>
      <c r="P161" s="53">
        <f>+IF(G161=0,"",År2024!Q238)</f>
        <v>46.157165689930736</v>
      </c>
      <c r="Q161" s="50">
        <f>+IF(F161=0,"",År2024!R238)</f>
        <v>137.21896643580178</v>
      </c>
      <c r="R161" s="50">
        <f>+IF(F161=0,"",År2024!S238)</f>
        <v>133.29888119339373</v>
      </c>
      <c r="S161" s="48"/>
      <c r="T161" s="53">
        <f>+IF(F161=0,"",År2024!T238)</f>
        <v>89.331595744680769</v>
      </c>
      <c r="U161" s="53">
        <f>+IF(G161=0,"",År2024!U238)</f>
        <v>84.217978723404187</v>
      </c>
      <c r="V161" s="48"/>
      <c r="W161" s="54">
        <f>+IF(F161=0,"",År2024!W238)</f>
        <v>60.717327025428759</v>
      </c>
      <c r="X161" s="48"/>
    </row>
    <row r="162" spans="1:24" x14ac:dyDescent="0.35">
      <c r="A162" s="49">
        <f>+År2024!B239</f>
        <v>2024</v>
      </c>
      <c r="B162" s="49">
        <f>+År2024!D239</f>
        <v>23</v>
      </c>
      <c r="C162" s="50">
        <f t="shared" si="9"/>
        <v>6</v>
      </c>
      <c r="D162" s="50" t="str">
        <f t="shared" si="12"/>
        <v>Lørdag</v>
      </c>
      <c r="E162" s="51">
        <f>+År2024!E239</f>
        <v>45451</v>
      </c>
      <c r="F162" s="63">
        <f>+År2024!H239</f>
        <v>0</v>
      </c>
      <c r="G162" s="62">
        <f>+År2024!Y239</f>
        <v>0</v>
      </c>
      <c r="H162" s="52" t="str">
        <f>+IF(F162=0,"",År2024!I239)</f>
        <v/>
      </c>
      <c r="I162" s="52" t="str">
        <f>+IF(F162=0,"",År2024!J239)</f>
        <v/>
      </c>
      <c r="J162" s="52" t="str">
        <f>+IF(F162=0,"",År2024!K239)</f>
        <v/>
      </c>
      <c r="K162" s="52" t="str">
        <f t="shared" si="15"/>
        <v/>
      </c>
      <c r="L162" s="52" t="str">
        <f>+IF(F162=0,"",År2024!M239)</f>
        <v/>
      </c>
      <c r="M162" s="52" t="str">
        <f>+IF(F162=0,"",År2024!O239)</f>
        <v/>
      </c>
      <c r="N162" s="48"/>
      <c r="O162" s="53" t="str">
        <f>+IF(F162=0,"",År2024!P239)</f>
        <v/>
      </c>
      <c r="P162" s="53" t="str">
        <f>+IF(G162=0,"",År2024!Q239)</f>
        <v/>
      </c>
      <c r="Q162" s="50" t="str">
        <f>+IF(F162=0,"",År2024!R239)</f>
        <v/>
      </c>
      <c r="R162" s="50" t="str">
        <f>+IF(F162=0,"",År2024!S239)</f>
        <v/>
      </c>
      <c r="S162" s="48"/>
      <c r="T162" s="53" t="str">
        <f>+IF(F162=0,"",År2024!T239)</f>
        <v/>
      </c>
      <c r="U162" s="53" t="str">
        <f>+IF(G162=0,"",År2024!U239)</f>
        <v/>
      </c>
      <c r="V162" s="48"/>
      <c r="W162" s="54" t="str">
        <f>+IF(F162=0,"",År2024!W239)</f>
        <v/>
      </c>
      <c r="X162" s="48"/>
    </row>
    <row r="163" spans="1:24" x14ac:dyDescent="0.35">
      <c r="A163" s="49">
        <f>+År2024!B240</f>
        <v>2024</v>
      </c>
      <c r="B163" s="49">
        <f>+År2024!D240</f>
        <v>23</v>
      </c>
      <c r="C163" s="50">
        <f t="shared" si="9"/>
        <v>0</v>
      </c>
      <c r="D163" s="50" t="str">
        <f t="shared" si="12"/>
        <v>Søndag</v>
      </c>
      <c r="E163" s="51">
        <f>+År2024!E240</f>
        <v>45452</v>
      </c>
      <c r="F163" s="63">
        <f>+År2024!H240</f>
        <v>2</v>
      </c>
      <c r="G163" s="62">
        <f>+År2024!Y240</f>
        <v>0</v>
      </c>
      <c r="H163" s="52">
        <f>+IF(F163=0,"",År2024!I240)</f>
        <v>76.400000000000006</v>
      </c>
      <c r="I163" s="52">
        <f>+IF(F163=0,"",År2024!J240)</f>
        <v>0</v>
      </c>
      <c r="J163" s="52">
        <f>+IF(F163=0,"",År2024!K240)</f>
        <v>0</v>
      </c>
      <c r="K163" s="52">
        <f t="shared" si="15"/>
        <v>0</v>
      </c>
      <c r="L163" s="52">
        <f>+IF(F163=0,"",År2024!M240)</f>
        <v>0</v>
      </c>
      <c r="M163" s="52">
        <f>+IF(F163=0,"",År2024!O240)</f>
        <v>0</v>
      </c>
      <c r="N163" s="48"/>
      <c r="O163" s="53">
        <f>+IF(F163=0,"",År2024!P240)</f>
        <v>0</v>
      </c>
      <c r="P163" s="53" t="str">
        <f>+IF(G163=0,"",År2024!Q240)</f>
        <v/>
      </c>
      <c r="Q163" s="50">
        <f>+IF(F163=0,"",År2024!R240)</f>
        <v>0</v>
      </c>
      <c r="R163" s="50">
        <f>+IF(F163=0,"",År2024!S240)</f>
        <v>0</v>
      </c>
      <c r="S163" s="48"/>
      <c r="T163" s="53">
        <f>+IF(F163=0,"",År2024!T240)</f>
        <v>0</v>
      </c>
      <c r="U163" s="53" t="str">
        <f>+IF(G163=0,"",År2024!U240)</f>
        <v/>
      </c>
      <c r="V163" s="48"/>
      <c r="W163" s="54">
        <f>+IF(F163=0,"",År2024!W240)</f>
        <v>59</v>
      </c>
      <c r="X163" s="48"/>
    </row>
    <row r="164" spans="1:24" x14ac:dyDescent="0.35">
      <c r="A164" s="49">
        <f>+År2024!B241</f>
        <v>2024</v>
      </c>
      <c r="B164" s="49">
        <f>+År2024!D241</f>
        <v>23</v>
      </c>
      <c r="C164" s="50">
        <f t="shared" si="9"/>
        <v>1</v>
      </c>
      <c r="D164" s="50" t="str">
        <f t="shared" si="12"/>
        <v>Mandag</v>
      </c>
      <c r="E164" s="51">
        <f>+År2024!E241</f>
        <v>45453</v>
      </c>
      <c r="F164" s="63">
        <f>+År2024!H241</f>
        <v>6146</v>
      </c>
      <c r="G164" s="62">
        <f>+År2024!Y241</f>
        <v>2396</v>
      </c>
      <c r="H164" s="52">
        <f>+IF(F164=0,"",År2024!I241)</f>
        <v>82.103151643345342</v>
      </c>
      <c r="I164" s="52">
        <f>+IF(F164=0,"",År2024!J241)</f>
        <v>12.557720096333959</v>
      </c>
      <c r="J164" s="52">
        <f>+IF(F164=0,"",År2024!K241)</f>
        <v>14.898795825528529</v>
      </c>
      <c r="K164" s="52">
        <f t="shared" si="15"/>
        <v>2.3410757291945696</v>
      </c>
      <c r="L164" s="52">
        <f>+IF(F164=0,"",År2024!M241)</f>
        <v>58.056355365266221</v>
      </c>
      <c r="M164" s="52">
        <f>+IF(F164=0,"",År2024!O241)</f>
        <v>11.445651592186257</v>
      </c>
      <c r="N164" s="48"/>
      <c r="O164" s="53">
        <f>+IF(F164=0,"",År2024!P241)</f>
        <v>46.833779443254841</v>
      </c>
      <c r="P164" s="53">
        <f>+IF(G164=0,"",År2024!Q241)</f>
        <v>45.676659528907919</v>
      </c>
      <c r="Q164" s="50">
        <f>+IF(F164=0,"",År2024!R241)</f>
        <v>132.16350013379716</v>
      </c>
      <c r="R164" s="50">
        <f>+IF(F164=0,"",År2024!S241)</f>
        <v>130.69975916510563</v>
      </c>
      <c r="S164" s="48"/>
      <c r="T164" s="53">
        <f>+IF(F164=0,"",År2024!T241)</f>
        <v>87.384825006678781</v>
      </c>
      <c r="U164" s="53">
        <f>+IF(G164=0,"",År2024!U241)</f>
        <v>84.009938551963614</v>
      </c>
      <c r="V164" s="48"/>
      <c r="W164" s="54">
        <f>+IF(F164=0,"",År2024!W241)</f>
        <v>60.312886430198503</v>
      </c>
      <c r="X164" s="48"/>
    </row>
    <row r="165" spans="1:24" x14ac:dyDescent="0.35">
      <c r="A165" s="49">
        <f>+År2024!B242</f>
        <v>2024</v>
      </c>
      <c r="B165" s="49">
        <f>+År2024!D242</f>
        <v>24</v>
      </c>
      <c r="C165" s="50">
        <f t="shared" ref="C165:C166" si="16">WEEKDAY(E165)-1</f>
        <v>2</v>
      </c>
      <c r="D165" s="50" t="str">
        <f t="shared" ref="D165:D166" si="17">VLOOKUP(C165,$AH$3:$AI$9,2)</f>
        <v>Tirsdag</v>
      </c>
      <c r="E165" s="51">
        <f>+År2024!E242</f>
        <v>45454</v>
      </c>
      <c r="F165" s="63">
        <f>+År2024!H242</f>
        <v>6028</v>
      </c>
      <c r="G165" s="62">
        <f>+År2024!Y242</f>
        <v>1896</v>
      </c>
      <c r="H165" s="52">
        <f>+IF(F165=0,"",År2024!I242)</f>
        <v>81.022367285998612</v>
      </c>
      <c r="I165" s="52">
        <f>+IF(F165=0,"",År2024!J242)</f>
        <v>12.65836972343523</v>
      </c>
      <c r="J165" s="52">
        <f>+IF(F165=0,"",År2024!K242)</f>
        <v>14.596313364055312</v>
      </c>
      <c r="K165" s="52">
        <f t="shared" ref="K165:K166" si="18">+IF(F165=0,"",J165-I165)</f>
        <v>1.9379436406200821</v>
      </c>
      <c r="L165" s="52">
        <f>+IF(F165=0,"",År2024!M242)</f>
        <v>57.137036138733855</v>
      </c>
      <c r="M165" s="52">
        <f>+IF(F165=0,"",År2024!O242)</f>
        <v>11.601843317972325</v>
      </c>
      <c r="N165" s="48"/>
      <c r="O165" s="53">
        <f>+IF(F165=0,"",År2024!P242)</f>
        <v>46.565048543689343</v>
      </c>
      <c r="P165" s="53">
        <f>+IF(G165=0,"",År2024!Q242)</f>
        <v>45.668202764976961</v>
      </c>
      <c r="Q165" s="50">
        <f>+IF(F165=0,"",År2024!R242)</f>
        <v>129.71203299369239</v>
      </c>
      <c r="R165" s="50">
        <f>+IF(F165=0,"",År2024!S242)</f>
        <v>127.74339073490177</v>
      </c>
      <c r="S165" s="48"/>
      <c r="T165" s="53">
        <f>+IF(F165=0,"",År2024!T242)</f>
        <v>87.581062801932561</v>
      </c>
      <c r="U165" s="53">
        <f>+IF(G165=0,"",År2024!U242)</f>
        <v>82.789710144927497</v>
      </c>
      <c r="V165" s="48"/>
      <c r="W165" s="54">
        <f>+IF(F165=0,"",År2024!W242)</f>
        <v>60.514764432647638</v>
      </c>
      <c r="X165" s="48"/>
    </row>
    <row r="166" spans="1:24" x14ac:dyDescent="0.35">
      <c r="A166" s="49">
        <f>+År2024!B243</f>
        <v>2024</v>
      </c>
      <c r="B166" s="49">
        <f>+År2024!D243</f>
        <v>24</v>
      </c>
      <c r="C166" s="50">
        <f t="shared" si="16"/>
        <v>3</v>
      </c>
      <c r="D166" s="50" t="str">
        <f t="shared" si="17"/>
        <v>Onsdag</v>
      </c>
      <c r="E166" s="51">
        <f>+År2024!E243</f>
        <v>45455</v>
      </c>
      <c r="F166" s="63">
        <f>+År2024!H243</f>
        <v>5853</v>
      </c>
      <c r="G166" s="62">
        <f>+År2024!Y243</f>
        <v>1874</v>
      </c>
      <c r="H166" s="52">
        <f>+IF(F166=0,"",År2024!I243)</f>
        <v>81.956500939688866</v>
      </c>
      <c r="I166" s="52">
        <f>+IF(F166=0,"",År2024!J243)</f>
        <v>12.590773884547522</v>
      </c>
      <c r="J166" s="52">
        <f>+IF(F166=0,"",År2024!K243)</f>
        <v>14.865776209677421</v>
      </c>
      <c r="K166" s="52">
        <f t="shared" si="18"/>
        <v>2.2750023251298988</v>
      </c>
      <c r="L166" s="52">
        <f>+IF(F166=0,"",År2024!M243)</f>
        <v>58.276713709677459</v>
      </c>
      <c r="M166" s="52">
        <f>+IF(F166=0,"",År2024!O243)</f>
        <v>11.434265558075095</v>
      </c>
      <c r="N166" s="48"/>
      <c r="O166" s="53">
        <f>+IF(F166=0,"",År2024!P243)</f>
        <v>46.482480463826569</v>
      </c>
      <c r="P166" s="53">
        <f>+IF(G166=0,"",År2024!Q243)</f>
        <v>45.186538946307031</v>
      </c>
      <c r="Q166" s="50">
        <f>+IF(F166=0,"",År2024!R243)</f>
        <v>131.88914084152179</v>
      </c>
      <c r="R166" s="50">
        <f>+IF(F166=0,"",År2024!S243)</f>
        <v>127.8737717309146</v>
      </c>
      <c r="S166" s="48"/>
      <c r="T166" s="53">
        <f>+IF(F166=0,"",År2024!T243)</f>
        <v>88.255052790346937</v>
      </c>
      <c r="U166" s="53">
        <f>+IF(G166=0,"",År2024!U243)</f>
        <v>84.149924585218685</v>
      </c>
      <c r="V166" s="48"/>
      <c r="W166" s="54">
        <f>+IF(F166=0,"",År2024!W243)</f>
        <v>60.548778404237119</v>
      </c>
      <c r="X166" s="48"/>
    </row>
    <row r="167" spans="1:24" x14ac:dyDescent="0.35">
      <c r="A167" s="49">
        <f>+År2024!B243</f>
        <v>2024</v>
      </c>
      <c r="B167" s="49">
        <f>+År2024!D243</f>
        <v>24</v>
      </c>
      <c r="C167" s="50">
        <f t="shared" si="9"/>
        <v>3</v>
      </c>
      <c r="D167" s="50" t="str">
        <f t="shared" si="12"/>
        <v>Onsdag</v>
      </c>
      <c r="E167" s="51">
        <f>+År2024!E243</f>
        <v>45455</v>
      </c>
      <c r="F167" s="63">
        <f>+År2024!H243</f>
        <v>5853</v>
      </c>
      <c r="G167" s="62">
        <f>+År2024!Y243</f>
        <v>1874</v>
      </c>
      <c r="H167" s="52">
        <f>+IF(F167=0,"",År2024!I243)</f>
        <v>81.956500939688866</v>
      </c>
      <c r="I167" s="52">
        <f>+IF(F167=0,"",År2024!J243)</f>
        <v>12.590773884547522</v>
      </c>
      <c r="J167" s="52">
        <f>+IF(F167=0,"",År2024!K243)</f>
        <v>14.865776209677421</v>
      </c>
      <c r="K167" s="52">
        <f t="shared" si="15"/>
        <v>2.2750023251298988</v>
      </c>
      <c r="L167" s="52">
        <f>+IF(F167=0,"",År2024!M243)</f>
        <v>58.276713709677459</v>
      </c>
      <c r="M167" s="52">
        <f>+IF(F167=0,"",År2024!O243)</f>
        <v>11.434265558075095</v>
      </c>
      <c r="N167" s="48"/>
      <c r="O167" s="53">
        <f>+IF(F167=0,"",År2024!P243)</f>
        <v>46.482480463826569</v>
      </c>
      <c r="P167" s="53">
        <f>+IF(G167=0,"",År2024!Q243)</f>
        <v>45.186538946307031</v>
      </c>
      <c r="Q167" s="50">
        <f>+IF(F167=0,"",År2024!R243)</f>
        <v>131.88914084152179</v>
      </c>
      <c r="R167" s="50">
        <f>+IF(F167=0,"",År2024!S243)</f>
        <v>127.8737717309146</v>
      </c>
      <c r="S167" s="48"/>
      <c r="T167" s="53">
        <f>+IF(F167=0,"",År2024!T243)</f>
        <v>88.255052790346937</v>
      </c>
      <c r="U167" s="53">
        <f>+IF(G167=0,"",År2024!U243)</f>
        <v>84.149924585218685</v>
      </c>
      <c r="V167" s="48"/>
      <c r="W167" s="54">
        <f>+IF(F167=0,"",År2024!W243)</f>
        <v>60.548778404237119</v>
      </c>
      <c r="X167" s="48"/>
    </row>
    <row r="168" spans="1:24" x14ac:dyDescent="0.35">
      <c r="A168" s="49">
        <f>+År2024!B244</f>
        <v>2024</v>
      </c>
      <c r="B168" s="49">
        <f>+År2024!D244</f>
        <v>24</v>
      </c>
      <c r="C168" s="50">
        <f t="shared" si="9"/>
        <v>4</v>
      </c>
      <c r="D168" s="50" t="str">
        <f t="shared" si="12"/>
        <v>Torsdag</v>
      </c>
      <c r="E168" s="51">
        <f>+År2024!E244</f>
        <v>45456</v>
      </c>
      <c r="F168" s="63">
        <f>+År2024!H244</f>
        <v>5369</v>
      </c>
      <c r="G168" s="62">
        <f>+År2024!Y244</f>
        <v>1963</v>
      </c>
      <c r="H168" s="52">
        <f>+IF(F168=0,"",År2024!I244)</f>
        <v>81.562482771465554</v>
      </c>
      <c r="I168" s="52">
        <f>+IF(F168=0,"",År2024!J244)</f>
        <v>12.498411764705889</v>
      </c>
      <c r="J168" s="52">
        <f>+IF(F168=0,"",År2024!K244)</f>
        <v>14.877999999999988</v>
      </c>
      <c r="K168" s="52">
        <f t="shared" si="15"/>
        <v>2.3795882352940989</v>
      </c>
      <c r="L168" s="52">
        <f>+IF(F168=0,"",År2024!M244)</f>
        <v>57.430117647058651</v>
      </c>
      <c r="M168" s="52">
        <f>+IF(F168=0,"",År2024!O244)</f>
        <v>11.390588235294111</v>
      </c>
      <c r="N168" s="48"/>
      <c r="O168" s="53">
        <f>+IF(F168=0,"",År2024!P244)</f>
        <v>46.578993821712253</v>
      </c>
      <c r="P168" s="53">
        <f>+IF(G168=0,"",År2024!Q244)</f>
        <v>45.349323131253684</v>
      </c>
      <c r="Q168" s="50">
        <f>+IF(F168=0,"",År2024!R244)</f>
        <v>131.99382352941177</v>
      </c>
      <c r="R168" s="50">
        <f>+IF(F168=0,"",År2024!S244)</f>
        <v>130.1035294117647</v>
      </c>
      <c r="S168" s="48"/>
      <c r="T168" s="53">
        <f>+IF(F168=0,"",År2024!T244)</f>
        <v>86.309384164222948</v>
      </c>
      <c r="U168" s="53">
        <f>+IF(G168=0,"",År2024!U244)</f>
        <v>83.246099706744786</v>
      </c>
      <c r="V168" s="48"/>
      <c r="W168" s="54">
        <f>+IF(F168=0,"",År2024!W244)</f>
        <v>60.524678711119385</v>
      </c>
      <c r="X168" s="48"/>
    </row>
    <row r="169" spans="1:24" x14ac:dyDescent="0.35">
      <c r="A169" s="49">
        <f>+År2024!B245</f>
        <v>2024</v>
      </c>
      <c r="B169" s="49">
        <f>+År2024!D245</f>
        <v>24</v>
      </c>
      <c r="C169" s="50">
        <f t="shared" si="9"/>
        <v>5</v>
      </c>
      <c r="D169" s="50" t="str">
        <f t="shared" si="12"/>
        <v>Fredag</v>
      </c>
      <c r="E169" s="51">
        <f>+År2024!E245</f>
        <v>45457</v>
      </c>
      <c r="F169" s="63">
        <f>+År2024!H245</f>
        <v>4091</v>
      </c>
      <c r="G169" s="62">
        <f>+År2024!Y245</f>
        <v>1301</v>
      </c>
      <c r="H169" s="52">
        <f>+IF(F169=0,"",År2024!I245)</f>
        <v>81.459547787826821</v>
      </c>
      <c r="I169" s="52">
        <f>+IF(F169=0,"",År2024!J245)</f>
        <v>12.721742260619148</v>
      </c>
      <c r="J169" s="52">
        <f>+IF(F169=0,"",År2024!K245)</f>
        <v>15.193232541396693</v>
      </c>
      <c r="K169" s="52">
        <f t="shared" si="15"/>
        <v>2.4714902807775445</v>
      </c>
      <c r="L169" s="52">
        <f>+IF(F169=0,"",År2024!M245)</f>
        <v>57.766090712743058</v>
      </c>
      <c r="M169" s="52">
        <f>+IF(F169=0,"",År2024!O245)</f>
        <v>11.512149532710282</v>
      </c>
      <c r="N169" s="48"/>
      <c r="O169" s="53">
        <f>+IF(F169=0,"",År2024!P245)</f>
        <v>47.407260963335723</v>
      </c>
      <c r="P169" s="53">
        <f>+IF(G169=0,"",År2024!Q245)</f>
        <v>46.462589928057561</v>
      </c>
      <c r="Q169" s="50">
        <f>+IF(F169=0,"",År2024!R245)</f>
        <v>131.85010783608911</v>
      </c>
      <c r="R169" s="50">
        <f>+IF(F169=0,"",År2024!S245)</f>
        <v>129.51294033069729</v>
      </c>
      <c r="S169" s="48"/>
      <c r="T169" s="53">
        <f>+IF(F169=0,"",År2024!T245)</f>
        <v>88.079498207885052</v>
      </c>
      <c r="U169" s="53">
        <f>+IF(G169=0,"",År2024!U245)</f>
        <v>83.635483870967747</v>
      </c>
      <c r="V169" s="48"/>
      <c r="W169" s="54">
        <f>+IF(F169=0,"",År2024!W245)</f>
        <v>60.461256416524058</v>
      </c>
      <c r="X169" s="48"/>
    </row>
    <row r="170" spans="1:24" x14ac:dyDescent="0.35">
      <c r="A170" s="49">
        <f>+År2024!B246</f>
        <v>2024</v>
      </c>
      <c r="B170" s="49">
        <f>+År2024!D246</f>
        <v>24</v>
      </c>
      <c r="C170" s="50">
        <f t="shared" si="9"/>
        <v>6</v>
      </c>
      <c r="D170" s="50" t="str">
        <f t="shared" si="12"/>
        <v>Lørdag</v>
      </c>
      <c r="E170" s="51">
        <f>+År2024!E246</f>
        <v>45458</v>
      </c>
      <c r="F170" s="63">
        <f>+År2024!H246</f>
        <v>0</v>
      </c>
      <c r="G170" s="62">
        <f>+År2024!Y246</f>
        <v>0</v>
      </c>
      <c r="H170" s="52" t="str">
        <f>+IF(F170=0,"",År2024!I246)</f>
        <v/>
      </c>
      <c r="I170" s="52" t="str">
        <f>+IF(F170=0,"",År2024!J246)</f>
        <v/>
      </c>
      <c r="J170" s="52" t="str">
        <f>+IF(F170=0,"",År2024!K246)</f>
        <v/>
      </c>
      <c r="K170" s="52" t="str">
        <f t="shared" si="15"/>
        <v/>
      </c>
      <c r="L170" s="52" t="str">
        <f>+IF(F170=0,"",År2024!M246)</f>
        <v/>
      </c>
      <c r="M170" s="52" t="str">
        <f>+IF(F170=0,"",År2024!O246)</f>
        <v/>
      </c>
      <c r="N170" s="48"/>
      <c r="O170" s="53" t="str">
        <f>+IF(F170=0,"",År2024!P246)</f>
        <v/>
      </c>
      <c r="P170" s="53" t="str">
        <f>+IF(G170=0,"",År2024!Q246)</f>
        <v/>
      </c>
      <c r="Q170" s="50" t="str">
        <f>+IF(F170=0,"",År2024!R246)</f>
        <v/>
      </c>
      <c r="R170" s="50" t="str">
        <f>+IF(F170=0,"",År2024!S246)</f>
        <v/>
      </c>
      <c r="S170" s="48"/>
      <c r="T170" s="53" t="str">
        <f>+IF(F170=0,"",År2024!T246)</f>
        <v/>
      </c>
      <c r="U170" s="53" t="str">
        <f>+IF(G170=0,"",År2024!U246)</f>
        <v/>
      </c>
      <c r="V170" s="48"/>
      <c r="W170" s="54" t="str">
        <f>+IF(F170=0,"",År2024!W246)</f>
        <v/>
      </c>
      <c r="X170" s="48"/>
    </row>
    <row r="171" spans="1:24" x14ac:dyDescent="0.35">
      <c r="A171" s="49">
        <f>+År2024!B247</f>
        <v>2024</v>
      </c>
      <c r="B171" s="49">
        <f>+År2024!D247</f>
        <v>24</v>
      </c>
      <c r="C171" s="50">
        <f t="shared" si="9"/>
        <v>0</v>
      </c>
      <c r="D171" s="50" t="str">
        <f t="shared" si="12"/>
        <v>Søndag</v>
      </c>
      <c r="E171" s="51">
        <f>+År2024!E247</f>
        <v>45459</v>
      </c>
      <c r="F171" s="63">
        <f>+År2024!H247</f>
        <v>0</v>
      </c>
      <c r="G171" s="62">
        <f>+År2024!Y247</f>
        <v>0</v>
      </c>
      <c r="H171" s="52" t="str">
        <f>+IF(F171=0,"",År2024!I247)</f>
        <v/>
      </c>
      <c r="I171" s="52" t="str">
        <f>+IF(F171=0,"",År2024!J247)</f>
        <v/>
      </c>
      <c r="J171" s="52" t="str">
        <f>+IF(F171=0,"",År2024!K247)</f>
        <v/>
      </c>
      <c r="K171" s="52" t="str">
        <f t="shared" si="15"/>
        <v/>
      </c>
      <c r="L171" s="52" t="str">
        <f>+IF(F171=0,"",År2024!M247)</f>
        <v/>
      </c>
      <c r="M171" s="52" t="str">
        <f>+IF(F171=0,"",År2024!O247)</f>
        <v/>
      </c>
      <c r="N171" s="48"/>
      <c r="O171" s="53" t="str">
        <f>+IF(F171=0,"",År2024!P247)</f>
        <v/>
      </c>
      <c r="P171" s="53" t="str">
        <f>+IF(G171=0,"",År2024!Q247)</f>
        <v/>
      </c>
      <c r="Q171" s="50" t="str">
        <f>+IF(F171=0,"",År2024!R247)</f>
        <v/>
      </c>
      <c r="R171" s="50" t="str">
        <f>+IF(F171=0,"",År2024!S247)</f>
        <v/>
      </c>
      <c r="S171" s="48"/>
      <c r="T171" s="53" t="str">
        <f>+IF(F171=0,"",År2024!T247)</f>
        <v/>
      </c>
      <c r="U171" s="53" t="str">
        <f>+IF(G171=0,"",År2024!U247)</f>
        <v/>
      </c>
      <c r="V171" s="48"/>
      <c r="W171" s="54" t="str">
        <f>+IF(F171=0,"",År2024!W247)</f>
        <v/>
      </c>
      <c r="X171" s="48"/>
    </row>
    <row r="172" spans="1:24" x14ac:dyDescent="0.35">
      <c r="A172" s="49">
        <f>+År2024!B248</f>
        <v>2024</v>
      </c>
      <c r="B172" s="49">
        <f>+År2024!D248</f>
        <v>25</v>
      </c>
      <c r="C172" s="50">
        <f t="shared" si="9"/>
        <v>1</v>
      </c>
      <c r="D172" s="50" t="str">
        <f t="shared" si="12"/>
        <v>Mandag</v>
      </c>
      <c r="E172" s="51">
        <f>+År2024!E248</f>
        <v>45460</v>
      </c>
      <c r="F172" s="63">
        <f>+År2024!H248</f>
        <v>5756</v>
      </c>
      <c r="G172" s="62">
        <f>+År2024!Y248</f>
        <v>2158</v>
      </c>
      <c r="H172" s="52">
        <f>+IF(F172=0,"",År2024!I248)</f>
        <v>81.333879430160053</v>
      </c>
      <c r="I172" s="52">
        <f>+IF(F172=0,"",År2024!J248)</f>
        <v>12.47198887343535</v>
      </c>
      <c r="J172" s="52">
        <f>+IF(F172=0,"",År2024!K248)</f>
        <v>14.816351501668544</v>
      </c>
      <c r="K172" s="52">
        <f t="shared" si="15"/>
        <v>2.3443626282331937</v>
      </c>
      <c r="L172" s="52">
        <f>+IF(F172=0,"",År2024!M248)</f>
        <v>57.753559510567278</v>
      </c>
      <c r="M172" s="52">
        <f>+IF(F172=0,"",År2024!O248)</f>
        <v>11.547107897664064</v>
      </c>
      <c r="N172" s="48"/>
      <c r="O172" s="53">
        <f>+IF(F172=0,"",År2024!P248)</f>
        <v>46.800333704115687</v>
      </c>
      <c r="P172" s="53">
        <f>+IF(F172=0,"",År2024!Q248)</f>
        <v>45.738525730180818</v>
      </c>
      <c r="Q172" s="50">
        <f>+IF(F172=0,"",År2024!R248)</f>
        <v>136.60483870967744</v>
      </c>
      <c r="R172" s="50">
        <f>+IF(F172=0,"",År2024!S248)</f>
        <v>132.96718576195772</v>
      </c>
      <c r="S172" s="48"/>
      <c r="T172" s="53">
        <f>+IF(F172=0,"",År2024!T248)</f>
        <v>88.17871039466371</v>
      </c>
      <c r="U172" s="53">
        <f>+IF(F172=0,"",År2024!U248)</f>
        <v>83.730239021678742</v>
      </c>
      <c r="V172" s="48"/>
      <c r="W172" s="54">
        <f>+IF(F172=0,"",År2024!W248)</f>
        <v>60.587039610840847</v>
      </c>
      <c r="X172" s="48"/>
    </row>
    <row r="173" spans="1:24" x14ac:dyDescent="0.35">
      <c r="A173" s="49">
        <f>+År2024!B249</f>
        <v>2024</v>
      </c>
      <c r="B173" s="49">
        <f>+År2024!D249</f>
        <v>25</v>
      </c>
      <c r="C173" s="50">
        <f t="shared" si="9"/>
        <v>2</v>
      </c>
      <c r="D173" s="50" t="str">
        <f t="shared" si="12"/>
        <v>Tirsdag</v>
      </c>
      <c r="E173" s="51">
        <f>+År2024!E249</f>
        <v>45461</v>
      </c>
      <c r="F173" s="63">
        <f>+År2024!H249</f>
        <v>5744</v>
      </c>
      <c r="G173" s="62">
        <f>+År2024!Y249</f>
        <v>1899</v>
      </c>
      <c r="H173" s="52">
        <f>+IF(F173=0,"",År2024!I249)</f>
        <v>81.872557451253513</v>
      </c>
      <c r="I173" s="52">
        <f>+IF(F173=0,"",År2024!J249)</f>
        <v>12.66789898463942</v>
      </c>
      <c r="J173" s="52">
        <f>+IF(F173=0,"",År2024!K249)</f>
        <v>14.858921594165162</v>
      </c>
      <c r="K173" s="52">
        <f t="shared" si="15"/>
        <v>2.1910226095257421</v>
      </c>
      <c r="L173" s="52">
        <f>+IF(F173=0,"",År2024!M249)</f>
        <v>58.250742380828413</v>
      </c>
      <c r="M173" s="52">
        <f>+IF(F173=0,"",År2024!O249)</f>
        <v>11.30281103591877</v>
      </c>
      <c r="N173" s="48"/>
      <c r="O173" s="53">
        <f>+IF(F173=0,"",År2024!P249)</f>
        <v>46.530070294194225</v>
      </c>
      <c r="P173" s="53">
        <f>+IF(F173=0,"",År2024!Q249)</f>
        <v>45.601250977326032</v>
      </c>
      <c r="Q173" s="50">
        <f>+IF(F173=0,"",År2024!R249)</f>
        <v>127.91148138505596</v>
      </c>
      <c r="R173" s="50">
        <f>+IF(F173=0,"",År2024!S249)</f>
        <v>125.69911504424782</v>
      </c>
      <c r="S173" s="48"/>
      <c r="T173" s="53">
        <f>+IF(F173=0,"",År2024!T249)</f>
        <v>88.608951340098884</v>
      </c>
      <c r="U173" s="53">
        <f>+IF(F173=0,"",År2024!U249)</f>
        <v>84.023783502472043</v>
      </c>
      <c r="V173" s="48"/>
      <c r="W173" s="54">
        <f>+IF(F173=0,"",År2024!W249)</f>
        <v>60.636490250696383</v>
      </c>
      <c r="X173" s="48"/>
    </row>
    <row r="174" spans="1:24" x14ac:dyDescent="0.35">
      <c r="A174" s="49">
        <f>+År2024!B250</f>
        <v>2024</v>
      </c>
      <c r="B174" s="49">
        <f>+År2024!D250</f>
        <v>25</v>
      </c>
      <c r="C174" s="50">
        <f t="shared" si="9"/>
        <v>3</v>
      </c>
      <c r="D174" s="50" t="str">
        <f t="shared" si="12"/>
        <v>Onsdag</v>
      </c>
      <c r="E174" s="51">
        <f>+År2024!E250</f>
        <v>45462</v>
      </c>
      <c r="F174" s="63">
        <f>+År2024!H250</f>
        <v>6174</v>
      </c>
      <c r="G174" s="62">
        <f>+År2024!Y250</f>
        <v>1780</v>
      </c>
      <c r="H174" s="52">
        <f>+IF(F174=0,"",År2024!I250)</f>
        <v>82.026240686750711</v>
      </c>
      <c r="I174" s="52">
        <f>+IF(F174=0,"",År2024!J250)</f>
        <v>12.949053591790181</v>
      </c>
      <c r="J174" s="52">
        <f>+IF(F174=0,"",År2024!K250)</f>
        <v>15.044297445255459</v>
      </c>
      <c r="K174" s="52">
        <f t="shared" si="15"/>
        <v>2.0952438534652789</v>
      </c>
      <c r="L174" s="52">
        <f>+IF(F174=0,"",År2024!M250)</f>
        <v>58.322947080292046</v>
      </c>
      <c r="M174" s="52">
        <f>+IF(F174=0,"",År2024!O250)</f>
        <v>11.471272229822121</v>
      </c>
      <c r="N174" s="48"/>
      <c r="O174" s="53">
        <f>+IF(F174=0,"",År2024!P250)</f>
        <v>46.839261285909721</v>
      </c>
      <c r="P174" s="53">
        <f>+IF(F174=0,"",År2024!Q250)</f>
        <v>45.63862289101688</v>
      </c>
      <c r="Q174" s="50">
        <f>+IF(F174=0,"",År2024!R250)</f>
        <v>132.09165526675784</v>
      </c>
      <c r="R174" s="50">
        <f>+IF(F174=0,"",År2024!S250)</f>
        <v>130.28978568171456</v>
      </c>
      <c r="S174" s="48"/>
      <c r="T174" s="53">
        <f>+IF(F174=0,"",År2024!T250)</f>
        <v>88.130798998406689</v>
      </c>
      <c r="U174" s="53">
        <f>+IF(F174=0,"",År2024!U250)</f>
        <v>84.408240382426655</v>
      </c>
      <c r="V174" s="48"/>
      <c r="W174" s="54">
        <f>+IF(F174=0,"",År2024!W250)</f>
        <v>60.386135406543552</v>
      </c>
      <c r="X174" s="48"/>
    </row>
    <row r="175" spans="1:24" x14ac:dyDescent="0.35">
      <c r="A175" s="49">
        <f>+År2024!B251</f>
        <v>2024</v>
      </c>
      <c r="B175" s="49">
        <f>+År2024!D251</f>
        <v>25</v>
      </c>
      <c r="C175" s="50">
        <f t="shared" si="9"/>
        <v>4</v>
      </c>
      <c r="D175" s="50" t="str">
        <f t="shared" si="12"/>
        <v>Torsdag</v>
      </c>
      <c r="E175" s="51">
        <f>+År2024!E251</f>
        <v>45463</v>
      </c>
      <c r="F175" s="63">
        <f>+År2024!H251</f>
        <v>5805</v>
      </c>
      <c r="G175" s="62">
        <f>+År2024!Y251</f>
        <v>1709</v>
      </c>
      <c r="H175" s="52">
        <f>+IF(F175=0,"",År2024!I251)</f>
        <v>80.061879414297735</v>
      </c>
      <c r="I175" s="52">
        <f>+IF(F175=0,"",År2024!J251)</f>
        <v>12.720781440781415</v>
      </c>
      <c r="J175" s="52">
        <f>+IF(F175=0,"",År2024!K251)</f>
        <v>15.050659501709797</v>
      </c>
      <c r="K175" s="52">
        <f t="shared" si="15"/>
        <v>2.3298780609283813</v>
      </c>
      <c r="L175" s="52">
        <f>+IF(F175=0,"",År2024!M251)</f>
        <v>57.318075232046951</v>
      </c>
      <c r="M175" s="52">
        <f>+IF(F175=0,"",År2024!O251)</f>
        <v>11.494775390625019</v>
      </c>
      <c r="N175" s="48"/>
      <c r="O175" s="53">
        <f>+IF(F175=0,"",År2024!P251)</f>
        <v>47.67333984375</v>
      </c>
      <c r="P175" s="53">
        <f>+IF(F175=0,"",År2024!Q251)</f>
        <v>46.436141636141613</v>
      </c>
      <c r="Q175" s="50">
        <f>+IF(F175=0,"",År2024!R251)</f>
        <v>131.417236328125</v>
      </c>
      <c r="R175" s="50">
        <f>+IF(F175=0,"",År2024!S251)</f>
        <v>128.056396484375</v>
      </c>
      <c r="S175" s="48"/>
      <c r="T175" s="53">
        <f>+IF(F175=0,"",År2024!T251)</f>
        <v>87.947024390243996</v>
      </c>
      <c r="U175" s="53">
        <f>+IF(F175=0,"",År2024!U251)</f>
        <v>83.534536585365984</v>
      </c>
      <c r="V175" s="48"/>
      <c r="W175" s="54">
        <f>+IF(F175=0,"",År2024!W251)</f>
        <v>60.473901808785513</v>
      </c>
      <c r="X175" s="48"/>
    </row>
    <row r="176" spans="1:24" x14ac:dyDescent="0.35">
      <c r="A176" s="49">
        <f>+År2024!B252</f>
        <v>2024</v>
      </c>
      <c r="B176" s="49">
        <f>+År2024!D252</f>
        <v>25</v>
      </c>
      <c r="C176" s="50">
        <f t="shared" si="9"/>
        <v>5</v>
      </c>
      <c r="D176" s="50" t="str">
        <f t="shared" si="12"/>
        <v>Fredag</v>
      </c>
      <c r="E176" s="51">
        <f>+År2024!E252</f>
        <v>45464</v>
      </c>
      <c r="F176" s="63">
        <f>+År2024!H252</f>
        <v>4215</v>
      </c>
      <c r="G176" s="62">
        <f>+År2024!Y252</f>
        <v>1333</v>
      </c>
      <c r="H176" s="52">
        <f>+IF(F176=0,"",År2024!I252)</f>
        <v>81.391062870699997</v>
      </c>
      <c r="I176" s="52">
        <f>+IF(F176=0,"",År2024!J252)</f>
        <v>12.532476554359141</v>
      </c>
      <c r="J176" s="52">
        <f>+IF(F176=0,"",År2024!K252)</f>
        <v>14.61777777777778</v>
      </c>
      <c r="K176" s="52">
        <f t="shared" si="15"/>
        <v>2.0853012234186394</v>
      </c>
      <c r="L176" s="52">
        <f>+IF(F176=0,"",År2024!M252)</f>
        <v>56.364583333333357</v>
      </c>
      <c r="M176" s="52">
        <f>+IF(F176=0,"",År2024!O252)</f>
        <v>11.53451388888891</v>
      </c>
      <c r="N176" s="48"/>
      <c r="O176" s="53">
        <f>+IF(F176=0,"",År2024!P252)</f>
        <v>48.841319444444437</v>
      </c>
      <c r="P176" s="53">
        <f>+IF(F176=0,"",År2024!Q252)</f>
        <v>47.486458333333317</v>
      </c>
      <c r="Q176" s="50">
        <f>+IF(F176=0,"",År2024!R252)</f>
        <v>131.43819444444443</v>
      </c>
      <c r="R176" s="50">
        <f>+IF(F176=0,"",År2024!S252)</f>
        <v>126.7760416666667</v>
      </c>
      <c r="S176" s="48"/>
      <c r="T176" s="53">
        <f>+IF(F176=0,"",År2024!T252)</f>
        <v>88.058133888310778</v>
      </c>
      <c r="U176" s="53">
        <f>+IF(F176=0,"",År2024!U252)</f>
        <v>82.329934096427394</v>
      </c>
      <c r="V176" s="48"/>
      <c r="W176" s="54">
        <f>+IF(F176=0,"",År2024!W252)</f>
        <v>60.515065243179123</v>
      </c>
      <c r="X176" s="48"/>
    </row>
    <row r="177" spans="1:24" x14ac:dyDescent="0.35">
      <c r="A177" s="49">
        <f>+År2024!B253</f>
        <v>2024</v>
      </c>
      <c r="B177" s="49">
        <f>+År2024!D253</f>
        <v>25</v>
      </c>
      <c r="C177" s="50">
        <f t="shared" si="9"/>
        <v>6</v>
      </c>
      <c r="D177" s="50" t="str">
        <f t="shared" si="12"/>
        <v>Lørdag</v>
      </c>
      <c r="E177" s="51">
        <f>+År2024!E253</f>
        <v>45465</v>
      </c>
      <c r="F177" s="63">
        <f>+År2024!H253</f>
        <v>0</v>
      </c>
      <c r="G177" s="62">
        <f>+År2024!Y253</f>
        <v>0</v>
      </c>
      <c r="H177" s="52" t="str">
        <f>+IF(F177=0,"",År2024!I253)</f>
        <v/>
      </c>
      <c r="I177" s="52" t="str">
        <f>+IF(F177=0,"",År2024!J253)</f>
        <v/>
      </c>
      <c r="J177" s="52" t="str">
        <f>+IF(F177=0,"",År2024!K253)</f>
        <v/>
      </c>
      <c r="K177" s="52" t="str">
        <f t="shared" si="15"/>
        <v/>
      </c>
      <c r="L177" s="52" t="str">
        <f>+IF(F177=0,"",År2024!M253)</f>
        <v/>
      </c>
      <c r="M177" s="52" t="str">
        <f>+IF(F177=0,"",År2024!O253)</f>
        <v/>
      </c>
      <c r="N177" s="48"/>
      <c r="O177" s="53" t="str">
        <f>+IF(F177=0,"",År2024!P253)</f>
        <v/>
      </c>
      <c r="P177" s="53" t="str">
        <f>+IF(F177=0,"",År2024!Q253)</f>
        <v/>
      </c>
      <c r="Q177" s="50" t="str">
        <f>+IF(F177=0,"",År2024!R253)</f>
        <v/>
      </c>
      <c r="R177" s="50" t="str">
        <f>+IF(F177=0,"",År2024!S253)</f>
        <v/>
      </c>
      <c r="S177" s="48"/>
      <c r="T177" s="53" t="str">
        <f>+IF(F177=0,"",År2024!T253)</f>
        <v/>
      </c>
      <c r="U177" s="53" t="str">
        <f>+IF(F177=0,"",År2024!U253)</f>
        <v/>
      </c>
      <c r="V177" s="48"/>
      <c r="W177" s="54" t="str">
        <f>+IF(F177=0,"",År2024!W253)</f>
        <v/>
      </c>
      <c r="X177" s="48"/>
    </row>
    <row r="178" spans="1:24" x14ac:dyDescent="0.35">
      <c r="A178" s="49">
        <f>+År2024!B254</f>
        <v>2024</v>
      </c>
      <c r="B178" s="49">
        <f>+År2024!D254</f>
        <v>25</v>
      </c>
      <c r="C178" s="50">
        <f t="shared" ref="C178:C241" si="19">WEEKDAY(E178)-1</f>
        <v>0</v>
      </c>
      <c r="D178" s="50" t="str">
        <f t="shared" si="12"/>
        <v>Søndag</v>
      </c>
      <c r="E178" s="51">
        <f>+År2024!E254</f>
        <v>45466</v>
      </c>
      <c r="F178" s="63">
        <f>+År2024!H254</f>
        <v>0</v>
      </c>
      <c r="G178" s="62">
        <f>+År2024!Y254</f>
        <v>0</v>
      </c>
      <c r="H178" s="52" t="str">
        <f>+IF(F178=0,"",År2024!I254)</f>
        <v/>
      </c>
      <c r="I178" s="52" t="str">
        <f>+IF(F178=0,"",År2024!J254)</f>
        <v/>
      </c>
      <c r="J178" s="52" t="str">
        <f>+IF(F178=0,"",År2024!K254)</f>
        <v/>
      </c>
      <c r="K178" s="52" t="str">
        <f t="shared" si="15"/>
        <v/>
      </c>
      <c r="L178" s="52" t="str">
        <f>+IF(F178=0,"",År2024!M254)</f>
        <v/>
      </c>
      <c r="M178" s="52" t="str">
        <f>+IF(F178=0,"",År2024!O254)</f>
        <v/>
      </c>
      <c r="N178" s="48"/>
      <c r="O178" s="53" t="str">
        <f>+IF(F178=0,"",År2024!P254)</f>
        <v/>
      </c>
      <c r="P178" s="53" t="str">
        <f>+IF(F178=0,"",År2024!Q254)</f>
        <v/>
      </c>
      <c r="Q178" s="50" t="str">
        <f>+IF(F178=0,"",År2024!R254)</f>
        <v/>
      </c>
      <c r="R178" s="50" t="str">
        <f>+IF(F178=0,"",År2024!S254)</f>
        <v/>
      </c>
      <c r="S178" s="48"/>
      <c r="T178" s="53" t="str">
        <f>+IF(F178=0,"",År2024!T254)</f>
        <v/>
      </c>
      <c r="U178" s="53" t="str">
        <f>+IF(F178=0,"",År2024!U254)</f>
        <v/>
      </c>
      <c r="V178" s="48"/>
      <c r="W178" s="54" t="str">
        <f>+IF(F178=0,"",År2024!W254)</f>
        <v/>
      </c>
      <c r="X178" s="48"/>
    </row>
    <row r="179" spans="1:24" x14ac:dyDescent="0.35">
      <c r="A179" s="49">
        <f>+År2024!B255</f>
        <v>2024</v>
      </c>
      <c r="B179" s="49">
        <f>+År2024!D255</f>
        <v>26</v>
      </c>
      <c r="C179" s="50">
        <f t="shared" si="19"/>
        <v>1</v>
      </c>
      <c r="D179" s="50" t="str">
        <f t="shared" si="12"/>
        <v>Mandag</v>
      </c>
      <c r="E179" s="51">
        <f>+År2024!E255</f>
        <v>45467</v>
      </c>
      <c r="F179" s="63">
        <f>+År2024!H255</f>
        <v>6666</v>
      </c>
      <c r="G179" s="62">
        <f>+År2024!Y255</f>
        <v>2094</v>
      </c>
      <c r="H179" s="52">
        <f>+IF(F179=0,"",År2024!I255)</f>
        <v>80.910243024302304</v>
      </c>
      <c r="I179" s="52">
        <f>+IF(F179=0,"",År2024!J255)</f>
        <v>12.997543859649104</v>
      </c>
      <c r="J179" s="52">
        <f>+IF(F179=0,"",År2024!K255)</f>
        <v>14.99000438404207</v>
      </c>
      <c r="K179" s="52">
        <f t="shared" si="15"/>
        <v>1.9924605243929658</v>
      </c>
      <c r="L179" s="52">
        <f>+IF(F179=0,"",År2024!M255)</f>
        <v>57.023498465585249</v>
      </c>
      <c r="M179" s="52">
        <f>+IF(F179=0,"",År2024!O255)</f>
        <v>11.34366505918457</v>
      </c>
      <c r="N179" s="48"/>
      <c r="O179" s="53">
        <f>+IF(F179=0,"",År2024!P255)</f>
        <v>47.719736842105249</v>
      </c>
      <c r="P179" s="53">
        <f>+IF(F179=0,"",År2024!Q255)</f>
        <v>46.245067952652349</v>
      </c>
      <c r="Q179" s="50">
        <f>+IF(F179=0,"",År2024!R255)</f>
        <v>134.68719859710657</v>
      </c>
      <c r="R179" s="50">
        <f>+IF(F179=0,"",År2024!S255)</f>
        <v>132.23586146427002</v>
      </c>
      <c r="S179" s="48"/>
      <c r="T179" s="53">
        <f>+IF(F179=0,"",År2024!T255)</f>
        <v>86.962765259243099</v>
      </c>
      <c r="U179" s="53">
        <f>+IF(F179=0,"",År2024!U255)</f>
        <v>82.931437322249025</v>
      </c>
      <c r="V179" s="48"/>
      <c r="W179" s="54">
        <f>+IF(F179=0,"",År2024!W255)</f>
        <v>60.286378637863784</v>
      </c>
      <c r="X179" s="48"/>
    </row>
    <row r="180" spans="1:24" x14ac:dyDescent="0.35">
      <c r="A180" s="49">
        <f>+År2024!B256</f>
        <v>2024</v>
      </c>
      <c r="B180" s="49">
        <f>+År2024!D256</f>
        <v>26</v>
      </c>
      <c r="C180" s="50">
        <f t="shared" si="19"/>
        <v>2</v>
      </c>
      <c r="D180" s="50" t="str">
        <f t="shared" si="12"/>
        <v>Tirsdag</v>
      </c>
      <c r="E180" s="51">
        <f>+År2024!E256</f>
        <v>45468</v>
      </c>
      <c r="F180" s="63">
        <f>+År2024!H256</f>
        <v>5528</v>
      </c>
      <c r="G180" s="62">
        <f>+År2024!Y256</f>
        <v>1845</v>
      </c>
      <c r="H180" s="52">
        <f>+IF(F180=0,"",År2024!I256)</f>
        <v>81.236007597684491</v>
      </c>
      <c r="I180" s="52">
        <f>+IF(F180=0,"",År2024!J256)</f>
        <v>12.894788540245623</v>
      </c>
      <c r="J180" s="52">
        <f>+IF(F180=0,"",År2024!K256)</f>
        <v>14.919312602291322</v>
      </c>
      <c r="K180" s="52">
        <f t="shared" si="15"/>
        <v>2.0245240620456997</v>
      </c>
      <c r="L180" s="52">
        <f>+IF(F180=0,"",År2024!M256)</f>
        <v>57.593016912165922</v>
      </c>
      <c r="M180" s="52">
        <f>+IF(F180=0,"",År2024!O256)</f>
        <v>11.243807965084525</v>
      </c>
      <c r="N180" s="48"/>
      <c r="O180" s="53">
        <f>+IF(F180=0,"",År2024!P256)</f>
        <v>47.202455661664395</v>
      </c>
      <c r="P180" s="53">
        <f>+IF(F180=0,"",År2024!Q256)</f>
        <v>45.606713973799131</v>
      </c>
      <c r="Q180" s="50">
        <f>+IF(F180=0,"",År2024!R256)</f>
        <v>131.55046372067648</v>
      </c>
      <c r="R180" s="50">
        <f>+IF(F180=0,"",År2024!S256)</f>
        <v>129.05919258046922</v>
      </c>
      <c r="S180" s="48"/>
      <c r="T180" s="53">
        <f>+IF(F180=0,"",År2024!T256)</f>
        <v>87.351248642779808</v>
      </c>
      <c r="U180" s="53">
        <f>+IF(F180=0,"",År2024!U256)</f>
        <v>83.178990228012879</v>
      </c>
      <c r="V180" s="48"/>
      <c r="W180" s="54">
        <f>+IF(F180=0,"",År2024!W256)</f>
        <v>60.525868306801755</v>
      </c>
      <c r="X180" s="48"/>
    </row>
    <row r="181" spans="1:24" x14ac:dyDescent="0.35">
      <c r="A181" s="49">
        <f>+År2024!B257</f>
        <v>2024</v>
      </c>
      <c r="B181" s="49">
        <f>+År2024!D257</f>
        <v>26</v>
      </c>
      <c r="C181" s="50">
        <f t="shared" si="19"/>
        <v>3</v>
      </c>
      <c r="D181" s="50" t="str">
        <f t="shared" si="12"/>
        <v>Onsdag</v>
      </c>
      <c r="E181" s="51">
        <f>+År2024!E257</f>
        <v>45469</v>
      </c>
      <c r="F181" s="63">
        <f>+År2024!H257</f>
        <v>152</v>
      </c>
      <c r="G181" s="62">
        <f>+År2024!Y257</f>
        <v>0</v>
      </c>
      <c r="H181" s="52">
        <f>+IF(F181=0,"",År2024!I257)</f>
        <v>78.587499999999977</v>
      </c>
      <c r="I181" s="52">
        <f>+IF(F181=0,"",År2024!J257)</f>
        <v>13.717105263157888</v>
      </c>
      <c r="J181" s="52">
        <f>+IF(F181=0,"",År2024!K257)</f>
        <v>16.080794701986761</v>
      </c>
      <c r="K181" s="52">
        <f t="shared" si="15"/>
        <v>2.3636894388288727</v>
      </c>
      <c r="L181" s="52">
        <f>+IF(F181=0,"",År2024!M257)</f>
        <v>55.347019867549683</v>
      </c>
      <c r="M181" s="52">
        <f>+IF(F181=0,"",År2024!O257)</f>
        <v>11.29868421052632</v>
      </c>
      <c r="N181" s="48"/>
      <c r="O181" s="53">
        <f>+IF(F181=0,"",År2024!P257)</f>
        <v>51.151315789473685</v>
      </c>
      <c r="P181" s="53">
        <f>+IF(F181=0,"",År2024!Q257)</f>
        <v>48.920529801324498</v>
      </c>
      <c r="Q181" s="50">
        <f>+IF(F181=0,"",År2024!R257)</f>
        <v>145.0526315789474</v>
      </c>
      <c r="R181" s="50">
        <f>+IF(F181=0,"",År2024!S257)</f>
        <v>132.625</v>
      </c>
      <c r="S181" s="48"/>
      <c r="T181" s="53">
        <f>+IF(F181=0,"",År2024!T257)</f>
        <v>87.765789473684251</v>
      </c>
      <c r="U181" s="53">
        <f>+IF(F181=0,"",År2024!U257)</f>
        <v>82.03421052631586</v>
      </c>
      <c r="V181" s="48"/>
      <c r="W181" s="54">
        <f>+IF(F181=0,"",År2024!W257)</f>
        <v>59.36184210526315</v>
      </c>
      <c r="X181" s="48"/>
    </row>
    <row r="182" spans="1:24" x14ac:dyDescent="0.35">
      <c r="A182" s="49">
        <f>+År2024!B258</f>
        <v>2024</v>
      </c>
      <c r="B182" s="49">
        <f>+År2024!D258</f>
        <v>26</v>
      </c>
      <c r="C182" s="50">
        <f t="shared" si="19"/>
        <v>4</v>
      </c>
      <c r="D182" s="50" t="str">
        <f t="shared" si="12"/>
        <v>Torsdag</v>
      </c>
      <c r="E182" s="51">
        <f>+År2024!E258</f>
        <v>45470</v>
      </c>
      <c r="F182" s="63">
        <f>+År2024!H258</f>
        <v>0</v>
      </c>
      <c r="G182" s="62">
        <f>+År2024!Y258</f>
        <v>0</v>
      </c>
      <c r="H182" s="52" t="str">
        <f>+IF(F182=0,"",År2024!I258)</f>
        <v/>
      </c>
      <c r="I182" s="52" t="str">
        <f>+IF(F182=0,"",År2024!J258)</f>
        <v/>
      </c>
      <c r="J182" s="52" t="str">
        <f>+IF(F182=0,"",År2024!K258)</f>
        <v/>
      </c>
      <c r="K182" s="52" t="str">
        <f t="shared" si="15"/>
        <v/>
      </c>
      <c r="L182" s="52" t="str">
        <f>+IF(F182=0,"",År2024!M258)</f>
        <v/>
      </c>
      <c r="M182" s="52" t="str">
        <f>+IF(F182=0,"",År2024!O258)</f>
        <v/>
      </c>
      <c r="N182" s="48"/>
      <c r="O182" s="53" t="str">
        <f>+IF(F182=0,"",År2024!P258)</f>
        <v/>
      </c>
      <c r="P182" s="53" t="str">
        <f>+IF(F182=0,"",År2024!Q258)</f>
        <v/>
      </c>
      <c r="Q182" s="50" t="str">
        <f>+IF(F182=0,"",År2024!R258)</f>
        <v/>
      </c>
      <c r="R182" s="50" t="str">
        <f>+IF(F182=0,"",År2024!S258)</f>
        <v/>
      </c>
      <c r="S182" s="48"/>
      <c r="T182" s="53" t="str">
        <f>+IF(F182=0,"",År2024!T258)</f>
        <v/>
      </c>
      <c r="U182" s="53" t="str">
        <f>+IF(F182=0,"",År2024!U258)</f>
        <v/>
      </c>
      <c r="V182" s="48"/>
      <c r="W182" s="54" t="str">
        <f>+IF(F182=0,"",År2024!W258)</f>
        <v/>
      </c>
      <c r="X182" s="48"/>
    </row>
    <row r="183" spans="1:24" x14ac:dyDescent="0.35">
      <c r="A183" s="49">
        <f>+År2024!B259</f>
        <v>2024</v>
      </c>
      <c r="B183" s="49">
        <f>+År2024!D259</f>
        <v>26</v>
      </c>
      <c r="C183" s="50">
        <f t="shared" si="19"/>
        <v>5</v>
      </c>
      <c r="D183" s="50" t="str">
        <f t="shared" si="12"/>
        <v>Fredag</v>
      </c>
      <c r="E183" s="51">
        <f>+År2024!E259</f>
        <v>45471</v>
      </c>
      <c r="F183" s="63">
        <f>+År2024!H259</f>
        <v>0</v>
      </c>
      <c r="G183" s="62">
        <f>+År2024!Y259</f>
        <v>0</v>
      </c>
      <c r="H183" s="52" t="str">
        <f>+IF(F183=0,"",År2024!I259)</f>
        <v/>
      </c>
      <c r="I183" s="52" t="str">
        <f>+IF(F183=0,"",År2024!J259)</f>
        <v/>
      </c>
      <c r="J183" s="52" t="str">
        <f>+IF(F183=0,"",År2024!K259)</f>
        <v/>
      </c>
      <c r="K183" s="52" t="str">
        <f t="shared" si="15"/>
        <v/>
      </c>
      <c r="L183" s="52" t="str">
        <f>+IF(F183=0,"",År2024!M259)</f>
        <v/>
      </c>
      <c r="M183" s="52" t="str">
        <f>+IF(F183=0,"",År2024!O259)</f>
        <v/>
      </c>
      <c r="N183" s="48"/>
      <c r="O183" s="53" t="str">
        <f>+IF(F183=0,"",År2024!P259)</f>
        <v/>
      </c>
      <c r="P183" s="53" t="str">
        <f>+IF(F183=0,"",År2024!Q259)</f>
        <v/>
      </c>
      <c r="Q183" s="50" t="str">
        <f>+IF(F183=0,"",År2024!R259)</f>
        <v/>
      </c>
      <c r="R183" s="50" t="str">
        <f>+IF(F183=0,"",År2024!S259)</f>
        <v/>
      </c>
      <c r="S183" s="48"/>
      <c r="T183" s="53" t="str">
        <f>+IF(F183=0,"",År2024!T259)</f>
        <v/>
      </c>
      <c r="U183" s="53" t="str">
        <f>+IF(F183=0,"",År2024!U259)</f>
        <v/>
      </c>
      <c r="V183" s="48"/>
      <c r="W183" s="54" t="str">
        <f>+IF(F183=0,"",År2024!W259)</f>
        <v/>
      </c>
      <c r="X183" s="48"/>
    </row>
    <row r="184" spans="1:24" x14ac:dyDescent="0.35">
      <c r="A184" s="49">
        <f>+År2024!B260</f>
        <v>2024</v>
      </c>
      <c r="B184" s="49">
        <f>+År2024!D260</f>
        <v>26</v>
      </c>
      <c r="C184" s="50">
        <f t="shared" si="19"/>
        <v>6</v>
      </c>
      <c r="D184" s="50" t="str">
        <f t="shared" si="12"/>
        <v>Lørdag</v>
      </c>
      <c r="E184" s="51">
        <f>+År2024!E260</f>
        <v>45472</v>
      </c>
      <c r="F184" s="63">
        <f>+År2024!H260</f>
        <v>0</v>
      </c>
      <c r="G184" s="62">
        <f>+År2024!Y260</f>
        <v>0</v>
      </c>
      <c r="H184" s="52" t="str">
        <f>+IF(F184=0,"",År2024!I260)</f>
        <v/>
      </c>
      <c r="I184" s="52" t="str">
        <f>+IF(F184=0,"",År2024!J260)</f>
        <v/>
      </c>
      <c r="J184" s="52" t="str">
        <f>+IF(F184=0,"",År2024!K260)</f>
        <v/>
      </c>
      <c r="K184" s="52" t="str">
        <f t="shared" si="15"/>
        <v/>
      </c>
      <c r="L184" s="52" t="str">
        <f>+IF(F184=0,"",År2024!M260)</f>
        <v/>
      </c>
      <c r="M184" s="52" t="str">
        <f>+IF(F184=0,"",År2024!O260)</f>
        <v/>
      </c>
      <c r="N184" s="48"/>
      <c r="O184" s="53" t="str">
        <f>+IF(F184=0,"",År2024!P260)</f>
        <v/>
      </c>
      <c r="P184" s="53" t="str">
        <f>+IF(F184=0,"",År2024!Q260)</f>
        <v/>
      </c>
      <c r="Q184" s="50" t="str">
        <f>+IF(F184=0,"",År2024!R260)</f>
        <v/>
      </c>
      <c r="R184" s="50" t="str">
        <f>+IF(F184=0,"",År2024!S260)</f>
        <v/>
      </c>
      <c r="S184" s="48"/>
      <c r="T184" s="53" t="str">
        <f>+IF(F184=0,"",År2024!T260)</f>
        <v/>
      </c>
      <c r="U184" s="53" t="str">
        <f>+IF(F184=0,"",År2024!U260)</f>
        <v/>
      </c>
      <c r="V184" s="48"/>
      <c r="W184" s="54" t="str">
        <f>+IF(F184=0,"",År2024!W260)</f>
        <v/>
      </c>
      <c r="X184" s="48"/>
    </row>
    <row r="185" spans="1:24" x14ac:dyDescent="0.35">
      <c r="A185" s="49">
        <f>+År2024!B261</f>
        <v>2024</v>
      </c>
      <c r="B185" s="49">
        <f>+År2024!D261</f>
        <v>26</v>
      </c>
      <c r="C185" s="50">
        <f t="shared" si="19"/>
        <v>0</v>
      </c>
      <c r="D185" s="50" t="str">
        <f t="shared" si="12"/>
        <v>Søndag</v>
      </c>
      <c r="E185" s="51">
        <f>+År2024!E261</f>
        <v>45473</v>
      </c>
      <c r="F185" s="63">
        <f>+År2024!H261</f>
        <v>0</v>
      </c>
      <c r="G185" s="62">
        <f>+År2024!Y261</f>
        <v>0</v>
      </c>
      <c r="H185" s="52" t="str">
        <f>+IF(F185=0,"",År2024!I261)</f>
        <v/>
      </c>
      <c r="I185" s="52" t="str">
        <f>+IF(F185=0,"",År2024!J261)</f>
        <v/>
      </c>
      <c r="J185" s="52" t="str">
        <f>+IF(F185=0,"",År2024!K261)</f>
        <v/>
      </c>
      <c r="K185" s="52" t="str">
        <f t="shared" si="15"/>
        <v/>
      </c>
      <c r="L185" s="52" t="str">
        <f>+IF(F185=0,"",År2024!M261)</f>
        <v/>
      </c>
      <c r="M185" s="52" t="str">
        <f>+IF(F185=0,"",År2024!O261)</f>
        <v/>
      </c>
      <c r="N185" s="48"/>
      <c r="O185" s="53" t="str">
        <f>+IF(F185=0,"",År2024!P261)</f>
        <v/>
      </c>
      <c r="P185" s="53" t="str">
        <f>+IF(F185=0,"",År2024!Q261)</f>
        <v/>
      </c>
      <c r="Q185" s="50" t="str">
        <f>+IF(F185=0,"",År2024!R261)</f>
        <v/>
      </c>
      <c r="R185" s="50" t="str">
        <f>+IF(F185=0,"",År2024!S261)</f>
        <v/>
      </c>
      <c r="S185" s="48"/>
      <c r="T185" s="53" t="str">
        <f>+IF(F185=0,"",År2024!T261)</f>
        <v/>
      </c>
      <c r="U185" s="53" t="str">
        <f>+IF(F185=0,"",År2024!U261)</f>
        <v/>
      </c>
      <c r="V185" s="48"/>
      <c r="W185" s="54" t="str">
        <f>+IF(F185=0,"",År2024!W261)</f>
        <v/>
      </c>
      <c r="X185" s="48"/>
    </row>
    <row r="186" spans="1:24" x14ac:dyDescent="0.35">
      <c r="A186" s="49">
        <f>+År2024!B262</f>
        <v>2024</v>
      </c>
      <c r="B186" s="49">
        <f>+År2024!D262</f>
        <v>27</v>
      </c>
      <c r="C186" s="50">
        <f t="shared" si="19"/>
        <v>1</v>
      </c>
      <c r="D186" s="50" t="str">
        <f t="shared" si="12"/>
        <v>Mandag</v>
      </c>
      <c r="E186" s="51">
        <f>+År2024!E262</f>
        <v>45474</v>
      </c>
      <c r="F186" s="63">
        <f>+År2024!H262</f>
        <v>0</v>
      </c>
      <c r="G186" s="62">
        <f>+År2024!Y262</f>
        <v>0</v>
      </c>
      <c r="H186" s="52" t="str">
        <f>+IF(F186=0,"",År2024!I262)</f>
        <v/>
      </c>
      <c r="I186" s="52" t="str">
        <f>+IF(F186=0,"",År2024!J262)</f>
        <v/>
      </c>
      <c r="J186" s="52" t="str">
        <f>+IF(F186=0,"",År2024!K262)</f>
        <v/>
      </c>
      <c r="K186" s="52" t="str">
        <f t="shared" si="15"/>
        <v/>
      </c>
      <c r="L186" s="52" t="str">
        <f>+IF(F186=0,"",År2024!M262)</f>
        <v/>
      </c>
      <c r="M186" s="52" t="str">
        <f>+IF(F186=0,"",År2024!O262)</f>
        <v/>
      </c>
      <c r="N186" s="48"/>
      <c r="O186" s="53" t="str">
        <f>+IF(F186=0,"",År2024!P262)</f>
        <v/>
      </c>
      <c r="P186" s="53" t="str">
        <f>+IF(F186=0,"",År2024!Q262)</f>
        <v/>
      </c>
      <c r="Q186" s="50" t="str">
        <f>+IF(F186=0,"",År2024!R262)</f>
        <v/>
      </c>
      <c r="R186" s="50" t="str">
        <f>+IF(F186=0,"",År2024!S262)</f>
        <v/>
      </c>
      <c r="S186" s="48"/>
      <c r="T186" s="53" t="str">
        <f>+IF(F186=0,"",År2024!T262)</f>
        <v/>
      </c>
      <c r="U186" s="53" t="str">
        <f>+IF(F186=0,"",År2024!U262)</f>
        <v/>
      </c>
      <c r="V186" s="48"/>
      <c r="W186" s="54" t="str">
        <f>+IF(F186=0,"",År2024!W262)</f>
        <v/>
      </c>
      <c r="X186" s="48"/>
    </row>
    <row r="187" spans="1:24" x14ac:dyDescent="0.35">
      <c r="A187" s="49">
        <f>+År2024!B263</f>
        <v>2024</v>
      </c>
      <c r="B187" s="49">
        <f>+År2024!D263</f>
        <v>27</v>
      </c>
      <c r="C187" s="50">
        <f t="shared" si="19"/>
        <v>2</v>
      </c>
      <c r="D187" s="50" t="str">
        <f t="shared" si="12"/>
        <v>Tirsdag</v>
      </c>
      <c r="E187" s="51">
        <f>+År2024!E263</f>
        <v>45475</v>
      </c>
      <c r="F187" s="63">
        <f>+År2024!H263</f>
        <v>0</v>
      </c>
      <c r="G187" s="62">
        <f>+År2024!Y263</f>
        <v>0</v>
      </c>
      <c r="H187" s="52" t="str">
        <f>+IF(F187=0,"",År2024!I263)</f>
        <v/>
      </c>
      <c r="I187" s="52" t="str">
        <f>+IF(F187=0,"",År2024!J263)</f>
        <v/>
      </c>
      <c r="J187" s="52" t="str">
        <f>+IF(F187=0,"",År2024!K263)</f>
        <v/>
      </c>
      <c r="K187" s="52" t="str">
        <f t="shared" si="15"/>
        <v/>
      </c>
      <c r="L187" s="52" t="str">
        <f>+IF(F187=0,"",År2024!M263)</f>
        <v/>
      </c>
      <c r="M187" s="52" t="str">
        <f>+IF(F187=0,"",År2024!O263)</f>
        <v/>
      </c>
      <c r="N187" s="48"/>
      <c r="O187" s="53" t="str">
        <f>+IF(F187=0,"",År2024!P263)</f>
        <v/>
      </c>
      <c r="P187" s="53" t="str">
        <f>+IF(F187=0,"",År2024!Q263)</f>
        <v/>
      </c>
      <c r="Q187" s="50" t="str">
        <f>+IF(F187=0,"",År2024!R263)</f>
        <v/>
      </c>
      <c r="R187" s="50" t="str">
        <f>+IF(F187=0,"",År2024!S263)</f>
        <v/>
      </c>
      <c r="S187" s="48"/>
      <c r="T187" s="53" t="str">
        <f>+IF(F187=0,"",År2024!T263)</f>
        <v/>
      </c>
      <c r="U187" s="53" t="str">
        <f>+IF(F187=0,"",År2024!U263)</f>
        <v/>
      </c>
      <c r="V187" s="48"/>
      <c r="W187" s="54" t="str">
        <f>+IF(F187=0,"",År2024!W263)</f>
        <v/>
      </c>
      <c r="X187" s="48"/>
    </row>
    <row r="188" spans="1:24" x14ac:dyDescent="0.35">
      <c r="A188" s="49">
        <f>+År2024!B264</f>
        <v>2024</v>
      </c>
      <c r="B188" s="49">
        <f>+År2024!D264</f>
        <v>27</v>
      </c>
      <c r="C188" s="50">
        <f t="shared" si="19"/>
        <v>3</v>
      </c>
      <c r="D188" s="50" t="str">
        <f t="shared" si="12"/>
        <v>Onsdag</v>
      </c>
      <c r="E188" s="51">
        <f>+År2024!E264</f>
        <v>45476</v>
      </c>
      <c r="F188" s="63">
        <f>+År2024!H264</f>
        <v>0</v>
      </c>
      <c r="G188" s="62">
        <f>+År2024!Y264</f>
        <v>0</v>
      </c>
      <c r="H188" s="52" t="str">
        <f>+IF(F188=0,"",År2024!I264)</f>
        <v/>
      </c>
      <c r="I188" s="52" t="str">
        <f>+IF(F188=0,"",År2024!J264)</f>
        <v/>
      </c>
      <c r="J188" s="52" t="str">
        <f>+IF(F188=0,"",År2024!K264)</f>
        <v/>
      </c>
      <c r="K188" s="52" t="str">
        <f t="shared" si="15"/>
        <v/>
      </c>
      <c r="L188" s="52" t="str">
        <f>+IF(F188=0,"",År2024!M264)</f>
        <v/>
      </c>
      <c r="M188" s="52" t="str">
        <f>+IF(F188=0,"",År2024!O264)</f>
        <v/>
      </c>
      <c r="N188" s="48"/>
      <c r="O188" s="53" t="str">
        <f>+IF(F188=0,"",År2024!P264)</f>
        <v/>
      </c>
      <c r="P188" s="53" t="str">
        <f>+IF(F188=0,"",År2024!Q264)</f>
        <v/>
      </c>
      <c r="Q188" s="50" t="str">
        <f>+IF(F188=0,"",År2024!R264)</f>
        <v/>
      </c>
      <c r="R188" s="50" t="str">
        <f>+IF(F188=0,"",År2024!S264)</f>
        <v/>
      </c>
      <c r="S188" s="48"/>
      <c r="T188" s="53" t="str">
        <f>+IF(F188=0,"",År2024!T264)</f>
        <v/>
      </c>
      <c r="U188" s="53" t="str">
        <f>+IF(F188=0,"",År2024!U264)</f>
        <v/>
      </c>
      <c r="V188" s="48"/>
      <c r="W188" s="54" t="str">
        <f>+IF(F188=0,"",År2024!W264)</f>
        <v/>
      </c>
      <c r="X188" s="48"/>
    </row>
    <row r="189" spans="1:24" x14ac:dyDescent="0.35">
      <c r="A189" s="49">
        <f>+År2024!B265</f>
        <v>2024</v>
      </c>
      <c r="B189" s="49">
        <f>+År2024!D265</f>
        <v>27</v>
      </c>
      <c r="C189" s="50">
        <f t="shared" si="19"/>
        <v>4</v>
      </c>
      <c r="D189" s="50" t="str">
        <f t="shared" si="12"/>
        <v>Torsdag</v>
      </c>
      <c r="E189" s="51">
        <f>+År2024!E265</f>
        <v>45477</v>
      </c>
      <c r="F189" s="63">
        <f>+År2024!H265</f>
        <v>0</v>
      </c>
      <c r="G189" s="62">
        <f>+År2024!Y265</f>
        <v>0</v>
      </c>
      <c r="H189" s="52" t="str">
        <f>+IF(F189=0,"",År2024!I265)</f>
        <v/>
      </c>
      <c r="I189" s="52" t="str">
        <f>+IF(F189=0,"",År2024!J265)</f>
        <v/>
      </c>
      <c r="J189" s="52" t="str">
        <f>+IF(F189=0,"",År2024!K265)</f>
        <v/>
      </c>
      <c r="K189" s="52" t="str">
        <f t="shared" ref="K189:K194" si="20">+IF(F189=0,"",J189-I189)</f>
        <v/>
      </c>
      <c r="L189" s="52" t="str">
        <f>+IF(F189=0,"",År2024!M265)</f>
        <v/>
      </c>
      <c r="M189" s="52" t="str">
        <f>+IF(F189=0,"",År2024!O265)</f>
        <v/>
      </c>
      <c r="N189" s="48"/>
      <c r="O189" s="53" t="str">
        <f>+IF(F189=0,"",År2024!P265)</f>
        <v/>
      </c>
      <c r="P189" s="53" t="str">
        <f>+IF(F189=0,"",År2024!Q265)</f>
        <v/>
      </c>
      <c r="Q189" s="50" t="str">
        <f>+IF(F189=0,"",År2024!R265)</f>
        <v/>
      </c>
      <c r="R189" s="50" t="str">
        <f>+IF(F189=0,"",År2024!S265)</f>
        <v/>
      </c>
      <c r="S189" s="48"/>
      <c r="T189" s="53" t="str">
        <f>+IF(F189=0,"",År2024!T265)</f>
        <v/>
      </c>
      <c r="U189" s="53" t="str">
        <f>+IF(F189=0,"",År2024!U265)</f>
        <v/>
      </c>
      <c r="V189" s="48"/>
      <c r="W189" s="54" t="str">
        <f>+IF(F189=0,"",År2024!W265)</f>
        <v/>
      </c>
      <c r="X189" s="48"/>
    </row>
    <row r="190" spans="1:24" x14ac:dyDescent="0.35">
      <c r="A190" s="49">
        <f>+År2024!B266</f>
        <v>2024</v>
      </c>
      <c r="B190" s="49">
        <f>+År2024!D266</f>
        <v>27</v>
      </c>
      <c r="C190" s="50">
        <f t="shared" si="19"/>
        <v>5</v>
      </c>
      <c r="D190" s="50" t="str">
        <f t="shared" si="12"/>
        <v>Fredag</v>
      </c>
      <c r="E190" s="51">
        <f>+År2024!E266</f>
        <v>45478</v>
      </c>
      <c r="F190" s="63">
        <f>+År2024!H266</f>
        <v>0</v>
      </c>
      <c r="G190" s="62">
        <f>+År2024!Y266</f>
        <v>0</v>
      </c>
      <c r="H190" s="52" t="str">
        <f>+IF(F190=0,"",År2024!I266)</f>
        <v/>
      </c>
      <c r="I190" s="52" t="str">
        <f>+IF(F190=0,"",År2024!J266)</f>
        <v/>
      </c>
      <c r="J190" s="52" t="str">
        <f>+IF(F190=0,"",År2024!K266)</f>
        <v/>
      </c>
      <c r="K190" s="52" t="str">
        <f t="shared" si="20"/>
        <v/>
      </c>
      <c r="L190" s="52" t="str">
        <f>+IF(F190=0,"",År2024!M266)</f>
        <v/>
      </c>
      <c r="M190" s="52" t="str">
        <f>+IF(F190=0,"",År2024!O266)</f>
        <v/>
      </c>
      <c r="N190" s="48"/>
      <c r="O190" s="53" t="str">
        <f>+IF(F190=0,"",År2024!P266)</f>
        <v/>
      </c>
      <c r="P190" s="53" t="str">
        <f>+IF(F190=0,"",År2024!Q266)</f>
        <v/>
      </c>
      <c r="Q190" s="50" t="str">
        <f>+IF(F190=0,"",År2024!R266)</f>
        <v/>
      </c>
      <c r="R190" s="50" t="str">
        <f>+IF(F190=0,"",År2024!S266)</f>
        <v/>
      </c>
      <c r="S190" s="48"/>
      <c r="T190" s="53" t="str">
        <f>+IF(F190=0,"",År2024!T266)</f>
        <v/>
      </c>
      <c r="U190" s="53" t="str">
        <f>+IF(F190=0,"",År2024!U266)</f>
        <v/>
      </c>
      <c r="V190" s="48"/>
      <c r="W190" s="54" t="str">
        <f>+IF(F190=0,"",År2024!W266)</f>
        <v/>
      </c>
      <c r="X190" s="48"/>
    </row>
    <row r="191" spans="1:24" x14ac:dyDescent="0.35">
      <c r="A191" s="49">
        <f>+År2024!B267</f>
        <v>2024</v>
      </c>
      <c r="B191" s="49">
        <f>+År2024!D267</f>
        <v>27</v>
      </c>
      <c r="C191" s="50">
        <f t="shared" si="19"/>
        <v>6</v>
      </c>
      <c r="D191" s="50" t="str">
        <f t="shared" si="12"/>
        <v>Lørdag</v>
      </c>
      <c r="E191" s="51">
        <f>+År2024!E267</f>
        <v>45479</v>
      </c>
      <c r="F191" s="63">
        <f>+År2024!H267</f>
        <v>0</v>
      </c>
      <c r="G191" s="62">
        <f>+År2024!Y267</f>
        <v>0</v>
      </c>
      <c r="H191" s="52" t="str">
        <f>+IF(F191=0,"",År2024!I267)</f>
        <v/>
      </c>
      <c r="I191" s="52" t="str">
        <f>+IF(F191=0,"",År2024!J267)</f>
        <v/>
      </c>
      <c r="J191" s="52" t="str">
        <f>+IF(F191=0,"",År2024!K267)</f>
        <v/>
      </c>
      <c r="K191" s="52" t="str">
        <f t="shared" si="20"/>
        <v/>
      </c>
      <c r="L191" s="52" t="str">
        <f>+IF(F191=0,"",År2024!M267)</f>
        <v/>
      </c>
      <c r="M191" s="52" t="str">
        <f>+IF(F191=0,"",År2024!O267)</f>
        <v/>
      </c>
      <c r="N191" s="48"/>
      <c r="O191" s="53" t="str">
        <f>+IF(F191=0,"",År2024!P267)</f>
        <v/>
      </c>
      <c r="P191" s="53" t="str">
        <f>+IF(F191=0,"",År2024!Q267)</f>
        <v/>
      </c>
      <c r="Q191" s="50" t="str">
        <f>+IF(F191=0,"",År2024!R267)</f>
        <v/>
      </c>
      <c r="R191" s="50" t="str">
        <f>+IF(F191=0,"",År2024!S267)</f>
        <v/>
      </c>
      <c r="S191" s="48"/>
      <c r="T191" s="53" t="str">
        <f>+IF(F191=0,"",År2024!T267)</f>
        <v/>
      </c>
      <c r="U191" s="53" t="str">
        <f>+IF(F191=0,"",År2024!U267)</f>
        <v/>
      </c>
      <c r="V191" s="48"/>
      <c r="W191" s="54" t="str">
        <f>+IF(F191=0,"",År2024!W267)</f>
        <v/>
      </c>
      <c r="X191" s="48"/>
    </row>
    <row r="192" spans="1:24" x14ac:dyDescent="0.35">
      <c r="A192" s="49">
        <f>+År2024!B268</f>
        <v>2024</v>
      </c>
      <c r="B192" s="49">
        <f>+År2024!D268</f>
        <v>27</v>
      </c>
      <c r="C192" s="50">
        <f t="shared" si="19"/>
        <v>0</v>
      </c>
      <c r="D192" s="50" t="str">
        <f t="shared" si="12"/>
        <v>Søndag</v>
      </c>
      <c r="E192" s="51">
        <f>+År2024!E268</f>
        <v>45480</v>
      </c>
      <c r="F192" s="63">
        <f>+År2024!H268</f>
        <v>0</v>
      </c>
      <c r="G192" s="62">
        <f>+År2024!Y268</f>
        <v>0</v>
      </c>
      <c r="H192" s="52" t="str">
        <f>+IF(F192=0,"",År2024!I268)</f>
        <v/>
      </c>
      <c r="I192" s="52" t="str">
        <f>+IF(F192=0,"",År2024!J268)</f>
        <v/>
      </c>
      <c r="J192" s="52" t="str">
        <f>+IF(F192=0,"",År2024!K268)</f>
        <v/>
      </c>
      <c r="K192" s="52" t="str">
        <f t="shared" si="20"/>
        <v/>
      </c>
      <c r="L192" s="52" t="str">
        <f>+IF(F192=0,"",År2024!M268)</f>
        <v/>
      </c>
      <c r="M192" s="52" t="str">
        <f>+IF(F192=0,"",År2024!O268)</f>
        <v/>
      </c>
      <c r="N192" s="48"/>
      <c r="O192" s="53" t="str">
        <f>+IF(F192=0,"",År2024!P268)</f>
        <v/>
      </c>
      <c r="P192" s="53" t="str">
        <f>+IF(F192=0,"",År2024!Q268)</f>
        <v/>
      </c>
      <c r="Q192" s="50" t="str">
        <f>+IF(F192=0,"",År2024!R268)</f>
        <v/>
      </c>
      <c r="R192" s="50" t="str">
        <f>+IF(F192=0,"",År2024!S268)</f>
        <v/>
      </c>
      <c r="S192" s="48"/>
      <c r="T192" s="53" t="str">
        <f>+IF(F192=0,"",År2024!T268)</f>
        <v/>
      </c>
      <c r="U192" s="53" t="str">
        <f>+IF(F192=0,"",År2024!U268)</f>
        <v/>
      </c>
      <c r="V192" s="48"/>
      <c r="W192" s="54" t="str">
        <f>+IF(F192=0,"",År2024!W268)</f>
        <v/>
      </c>
      <c r="X192" s="48"/>
    </row>
    <row r="193" spans="1:24" x14ac:dyDescent="0.35">
      <c r="A193" s="49">
        <f>+År2024!B269</f>
        <v>2024</v>
      </c>
      <c r="B193" s="49">
        <f>+År2024!D269</f>
        <v>28</v>
      </c>
      <c r="C193" s="50">
        <f t="shared" si="19"/>
        <v>1</v>
      </c>
      <c r="D193" s="50" t="str">
        <f t="shared" si="12"/>
        <v>Mandag</v>
      </c>
      <c r="E193" s="51">
        <f>+År2024!E269</f>
        <v>45481</v>
      </c>
      <c r="F193" s="63">
        <f>+År2024!H269</f>
        <v>0</v>
      </c>
      <c r="G193" s="62">
        <f>+År2024!Y269</f>
        <v>0</v>
      </c>
      <c r="H193" s="52" t="str">
        <f>+IF(F193=0,"",År2024!I269)</f>
        <v/>
      </c>
      <c r="I193" s="52" t="str">
        <f>+IF(F193=0,"",År2024!J269)</f>
        <v/>
      </c>
      <c r="J193" s="52" t="str">
        <f>+IF(F193=0,"",År2024!K269)</f>
        <v/>
      </c>
      <c r="K193" s="52" t="str">
        <f t="shared" si="20"/>
        <v/>
      </c>
      <c r="L193" s="52" t="str">
        <f>+IF(F193=0,"",År2024!M269)</f>
        <v/>
      </c>
      <c r="M193" s="52" t="str">
        <f>+IF(F193=0,"",År2024!O269)</f>
        <v/>
      </c>
      <c r="N193" s="48"/>
      <c r="O193" s="53" t="str">
        <f>+IF(F193=0,"",År2024!P269)</f>
        <v/>
      </c>
      <c r="P193" s="53" t="str">
        <f>+IF(F193=0,"",År2024!Q269)</f>
        <v/>
      </c>
      <c r="Q193" s="50" t="str">
        <f>+IF(F193=0,"",År2024!R269)</f>
        <v/>
      </c>
      <c r="R193" s="50" t="str">
        <f>+IF(F193=0,"",År2024!S269)</f>
        <v/>
      </c>
      <c r="S193" s="48"/>
      <c r="T193" s="53" t="str">
        <f>+IF(F193=0,"",År2024!T269)</f>
        <v/>
      </c>
      <c r="U193" s="53" t="str">
        <f>+IF(F193=0,"",År2024!U269)</f>
        <v/>
      </c>
      <c r="V193" s="48"/>
      <c r="W193" s="54" t="str">
        <f>+IF(F193=0,"",År2024!W269)</f>
        <v/>
      </c>
      <c r="X193" s="48"/>
    </row>
    <row r="194" spans="1:24" x14ac:dyDescent="0.35">
      <c r="A194" s="49">
        <f>+År2024!B270</f>
        <v>2024</v>
      </c>
      <c r="B194" s="49">
        <f>+År2024!D270</f>
        <v>28</v>
      </c>
      <c r="C194" s="50">
        <f t="shared" si="19"/>
        <v>2</v>
      </c>
      <c r="D194" s="50" t="str">
        <f t="shared" si="12"/>
        <v>Tirsdag</v>
      </c>
      <c r="E194" s="51">
        <f>+År2024!E270</f>
        <v>45482</v>
      </c>
      <c r="F194" s="63">
        <f>+År2024!H270</f>
        <v>0</v>
      </c>
      <c r="G194" s="62">
        <f>+År2024!Y270</f>
        <v>0</v>
      </c>
      <c r="H194" s="52" t="str">
        <f>+IF(F194=0,"",År2024!I270)</f>
        <v/>
      </c>
      <c r="I194" s="52" t="str">
        <f>+IF(F194=0,"",År2024!J270)</f>
        <v/>
      </c>
      <c r="J194" s="52" t="str">
        <f>+IF(F194=0,"",År2024!K270)</f>
        <v/>
      </c>
      <c r="K194" s="52" t="str">
        <f t="shared" si="20"/>
        <v/>
      </c>
      <c r="L194" s="52" t="str">
        <f>+IF(F194=0,"",År2024!M270)</f>
        <v/>
      </c>
      <c r="M194" s="52" t="str">
        <f>+IF(F194=0,"",År2024!O270)</f>
        <v/>
      </c>
      <c r="N194" s="48"/>
      <c r="O194" s="53" t="str">
        <f>+IF(F194=0,"",År2024!P270)</f>
        <v/>
      </c>
      <c r="P194" s="53" t="str">
        <f>+IF(F194=0,"",År2024!Q270)</f>
        <v/>
      </c>
      <c r="Q194" s="50" t="str">
        <f>+IF(F194=0,"",År2024!R270)</f>
        <v/>
      </c>
      <c r="R194" s="50" t="str">
        <f>+IF(F194=0,"",År2024!S270)</f>
        <v/>
      </c>
      <c r="S194" s="48"/>
      <c r="T194" s="53" t="str">
        <f>+IF(F194=0,"",År2024!T270)</f>
        <v/>
      </c>
      <c r="U194" s="53" t="str">
        <f>+IF(F194=0,"",År2024!U270)</f>
        <v/>
      </c>
      <c r="V194" s="48"/>
      <c r="W194" s="54" t="str">
        <f>+IF(F194=0,"",År2024!W270)</f>
        <v/>
      </c>
      <c r="X194" s="48"/>
    </row>
    <row r="195" spans="1:24" x14ac:dyDescent="0.35">
      <c r="A195" s="49">
        <f>+År2024!B271</f>
        <v>2024</v>
      </c>
      <c r="B195" s="49">
        <f>+År2024!D271</f>
        <v>28</v>
      </c>
      <c r="C195" s="50">
        <f t="shared" si="19"/>
        <v>3</v>
      </c>
      <c r="D195" s="50" t="str">
        <f t="shared" si="12"/>
        <v>Onsdag</v>
      </c>
      <c r="E195" s="51">
        <f>+År2024!E271</f>
        <v>45483</v>
      </c>
      <c r="F195" s="63">
        <f>+År2024!H271</f>
        <v>0</v>
      </c>
      <c r="G195" s="62">
        <f>+År2024!Y271</f>
        <v>0</v>
      </c>
      <c r="H195" s="52" t="str">
        <f>+IF(F195=0,"",År2024!I271)</f>
        <v/>
      </c>
      <c r="I195" s="52" t="str">
        <f>+IF(F195=0,"",År2024!J271)</f>
        <v/>
      </c>
      <c r="J195" s="52" t="str">
        <f>+IF(F195=0,"",År2024!K271)</f>
        <v/>
      </c>
      <c r="K195" s="52" t="str">
        <f t="shared" ref="K195:K200" si="21">+IF(F195=0,"",J195-I195)</f>
        <v/>
      </c>
      <c r="L195" s="52" t="str">
        <f>+IF(F195=0,"",År2024!M271)</f>
        <v/>
      </c>
      <c r="M195" s="52" t="str">
        <f>+IF(F195=0,"",År2024!O271)</f>
        <v/>
      </c>
      <c r="N195" s="48"/>
      <c r="O195" s="53" t="str">
        <f>+IF(F195=0,"",År2024!P271)</f>
        <v/>
      </c>
      <c r="P195" s="53" t="str">
        <f>+IF(F195=0,"",År2024!Q271)</f>
        <v/>
      </c>
      <c r="Q195" s="50" t="str">
        <f>+IF(F195=0,"",År2024!R271)</f>
        <v/>
      </c>
      <c r="R195" s="50" t="str">
        <f>+IF(F195=0,"",År2024!S271)</f>
        <v/>
      </c>
      <c r="S195" s="48"/>
      <c r="T195" s="53" t="str">
        <f>+IF(F195=0,"",År2024!T271)</f>
        <v/>
      </c>
      <c r="U195" s="53" t="str">
        <f>+IF(F195=0,"",År2024!U271)</f>
        <v/>
      </c>
      <c r="V195" s="48"/>
      <c r="W195" s="54" t="str">
        <f>+IF(F195=0,"",År2024!W271)</f>
        <v/>
      </c>
      <c r="X195" s="48"/>
    </row>
    <row r="196" spans="1:24" x14ac:dyDescent="0.35">
      <c r="A196" s="49">
        <f>+År2024!B272</f>
        <v>2024</v>
      </c>
      <c r="B196" s="49">
        <f>+År2024!D272</f>
        <v>28</v>
      </c>
      <c r="C196" s="50">
        <f t="shared" si="19"/>
        <v>4</v>
      </c>
      <c r="D196" s="50" t="str">
        <f t="shared" ref="D196:D259" si="22">VLOOKUP(C196,$AH$3:$AI$9,2)</f>
        <v>Torsdag</v>
      </c>
      <c r="E196" s="51">
        <f>+År2024!E272</f>
        <v>45484</v>
      </c>
      <c r="F196" s="63">
        <f>+År2024!H272</f>
        <v>0</v>
      </c>
      <c r="G196" s="62">
        <f>+År2024!Y272</f>
        <v>0</v>
      </c>
      <c r="H196" s="52" t="str">
        <f>+IF(F196=0,"",År2024!I272)</f>
        <v/>
      </c>
      <c r="I196" s="52" t="str">
        <f>+IF(F196=0,"",År2024!J272)</f>
        <v/>
      </c>
      <c r="J196" s="52" t="str">
        <f>+IF(F196=0,"",År2024!K272)</f>
        <v/>
      </c>
      <c r="K196" s="52" t="str">
        <f t="shared" si="21"/>
        <v/>
      </c>
      <c r="L196" s="52" t="str">
        <f>+IF(F196=0,"",År2024!M272)</f>
        <v/>
      </c>
      <c r="M196" s="52" t="str">
        <f>+IF(F196=0,"",År2024!O272)</f>
        <v/>
      </c>
      <c r="N196" s="48"/>
      <c r="O196" s="53" t="str">
        <f>+IF(F196=0,"",År2024!P272)</f>
        <v/>
      </c>
      <c r="P196" s="53" t="str">
        <f>+IF(F196=0,"",År2024!Q272)</f>
        <v/>
      </c>
      <c r="Q196" s="50" t="str">
        <f>+IF(F196=0,"",År2024!R272)</f>
        <v/>
      </c>
      <c r="R196" s="50" t="str">
        <f>+IF(F196=0,"",År2024!S272)</f>
        <v/>
      </c>
      <c r="S196" s="48"/>
      <c r="T196" s="53" t="str">
        <f>+IF(F196=0,"",År2024!T272)</f>
        <v/>
      </c>
      <c r="U196" s="53" t="str">
        <f>+IF(F196=0,"",År2024!U272)</f>
        <v/>
      </c>
      <c r="V196" s="48"/>
      <c r="W196" s="54" t="str">
        <f>+IF(F196=0,"",År2024!W272)</f>
        <v/>
      </c>
      <c r="X196" s="48"/>
    </row>
    <row r="197" spans="1:24" x14ac:dyDescent="0.35">
      <c r="A197" s="49">
        <f>+År2024!B273</f>
        <v>2024</v>
      </c>
      <c r="B197" s="49">
        <f>+År2024!D273</f>
        <v>28</v>
      </c>
      <c r="C197" s="50">
        <f t="shared" si="19"/>
        <v>5</v>
      </c>
      <c r="D197" s="50" t="str">
        <f t="shared" si="22"/>
        <v>Fredag</v>
      </c>
      <c r="E197" s="51">
        <f>+År2024!E273</f>
        <v>45485</v>
      </c>
      <c r="F197" s="63">
        <f>+År2024!H273</f>
        <v>0</v>
      </c>
      <c r="G197" s="62">
        <f>+År2024!Y273</f>
        <v>0</v>
      </c>
      <c r="H197" s="52" t="str">
        <f>+IF(F197=0,"",År2024!I273)</f>
        <v/>
      </c>
      <c r="I197" s="52" t="str">
        <f>+IF(F197=0,"",År2024!J273)</f>
        <v/>
      </c>
      <c r="J197" s="52" t="str">
        <f>+IF(F197=0,"",År2024!K273)</f>
        <v/>
      </c>
      <c r="K197" s="52" t="str">
        <f t="shared" si="21"/>
        <v/>
      </c>
      <c r="L197" s="52" t="str">
        <f>+IF(F197=0,"",År2024!M273)</f>
        <v/>
      </c>
      <c r="M197" s="52" t="str">
        <f>+IF(F197=0,"",År2024!O273)</f>
        <v/>
      </c>
      <c r="N197" s="48"/>
      <c r="O197" s="53" t="str">
        <f>+IF(F197=0,"",År2024!P273)</f>
        <v/>
      </c>
      <c r="P197" s="53" t="str">
        <f>+IF(F197=0,"",År2024!Q273)</f>
        <v/>
      </c>
      <c r="Q197" s="50" t="str">
        <f>+IF(F197=0,"",År2024!R273)</f>
        <v/>
      </c>
      <c r="R197" s="50" t="str">
        <f>+IF(F197=0,"",År2024!S273)</f>
        <v/>
      </c>
      <c r="S197" s="48"/>
      <c r="T197" s="53" t="str">
        <f>+IF(F197=0,"",År2024!T273)</f>
        <v/>
      </c>
      <c r="U197" s="53" t="str">
        <f>+IF(F197=0,"",År2024!U273)</f>
        <v/>
      </c>
      <c r="V197" s="48"/>
      <c r="W197" s="54" t="str">
        <f>+IF(F197=0,"",År2024!W273)</f>
        <v/>
      </c>
      <c r="X197" s="48"/>
    </row>
    <row r="198" spans="1:24" x14ac:dyDescent="0.35">
      <c r="A198" s="49">
        <f>+År2024!B274</f>
        <v>2024</v>
      </c>
      <c r="B198" s="49">
        <f>+År2024!D274</f>
        <v>28</v>
      </c>
      <c r="C198" s="50">
        <f t="shared" si="19"/>
        <v>6</v>
      </c>
      <c r="D198" s="50" t="str">
        <f t="shared" si="22"/>
        <v>Lørdag</v>
      </c>
      <c r="E198" s="51">
        <f>+År2024!E274</f>
        <v>45486</v>
      </c>
      <c r="F198" s="63">
        <f>+År2024!H274</f>
        <v>0</v>
      </c>
      <c r="G198" s="62">
        <f>+År2024!Y274</f>
        <v>0</v>
      </c>
      <c r="H198" s="52" t="str">
        <f>+IF(F198=0,"",År2024!I274)</f>
        <v/>
      </c>
      <c r="I198" s="52" t="str">
        <f>+IF(F198=0,"",År2024!J274)</f>
        <v/>
      </c>
      <c r="J198" s="52" t="str">
        <f>+IF(F198=0,"",År2024!K274)</f>
        <v/>
      </c>
      <c r="K198" s="52" t="str">
        <f t="shared" si="21"/>
        <v/>
      </c>
      <c r="L198" s="52" t="str">
        <f>+IF(F198=0,"",År2024!M274)</f>
        <v/>
      </c>
      <c r="M198" s="52" t="str">
        <f>+IF(F198=0,"",År2024!O274)</f>
        <v/>
      </c>
      <c r="N198" s="48"/>
      <c r="O198" s="53" t="str">
        <f>+IF(F198=0,"",År2024!P274)</f>
        <v/>
      </c>
      <c r="P198" s="53" t="str">
        <f>+IF(F198=0,"",År2024!Q274)</f>
        <v/>
      </c>
      <c r="Q198" s="50" t="str">
        <f>+IF(F198=0,"",År2024!R274)</f>
        <v/>
      </c>
      <c r="R198" s="50" t="str">
        <f>+IF(F198=0,"",År2024!S274)</f>
        <v/>
      </c>
      <c r="S198" s="48"/>
      <c r="T198" s="53" t="str">
        <f>+IF(F198=0,"",År2024!T274)</f>
        <v/>
      </c>
      <c r="U198" s="53" t="str">
        <f>+IF(F198=0,"",År2024!U274)</f>
        <v/>
      </c>
      <c r="V198" s="48"/>
      <c r="W198" s="54" t="str">
        <f>+IF(F198=0,"",År2024!W274)</f>
        <v/>
      </c>
      <c r="X198" s="48"/>
    </row>
    <row r="199" spans="1:24" x14ac:dyDescent="0.35">
      <c r="A199" s="49">
        <f>+År2024!B275</f>
        <v>2024</v>
      </c>
      <c r="B199" s="49">
        <f>+År2024!D275</f>
        <v>28</v>
      </c>
      <c r="C199" s="50">
        <f t="shared" si="19"/>
        <v>0</v>
      </c>
      <c r="D199" s="50" t="str">
        <f t="shared" si="22"/>
        <v>Søndag</v>
      </c>
      <c r="E199" s="51">
        <f>+År2024!E275</f>
        <v>45487</v>
      </c>
      <c r="F199" s="63">
        <f>+År2024!H275</f>
        <v>0</v>
      </c>
      <c r="G199" s="62">
        <f>+År2024!Y275</f>
        <v>0</v>
      </c>
      <c r="H199" s="52" t="str">
        <f>+IF(F199=0,"",År2024!I275)</f>
        <v/>
      </c>
      <c r="I199" s="52" t="str">
        <f>+IF(F199=0,"",År2024!J275)</f>
        <v/>
      </c>
      <c r="J199" s="52" t="str">
        <f>+IF(F199=0,"",År2024!K275)</f>
        <v/>
      </c>
      <c r="K199" s="52" t="str">
        <f t="shared" si="21"/>
        <v/>
      </c>
      <c r="L199" s="52" t="str">
        <f>+IF(F199=0,"",År2024!M275)</f>
        <v/>
      </c>
      <c r="M199" s="52" t="str">
        <f>+IF(F199=0,"",År2024!O275)</f>
        <v/>
      </c>
      <c r="N199" s="48"/>
      <c r="O199" s="53" t="str">
        <f>+IF(F199=0,"",År2024!P275)</f>
        <v/>
      </c>
      <c r="P199" s="53" t="str">
        <f>+IF(F199=0,"",År2024!Q275)</f>
        <v/>
      </c>
      <c r="Q199" s="50" t="str">
        <f>+IF(F199=0,"",År2024!R275)</f>
        <v/>
      </c>
      <c r="R199" s="50" t="str">
        <f>+IF(F199=0,"",År2024!S275)</f>
        <v/>
      </c>
      <c r="S199" s="48"/>
      <c r="T199" s="53" t="str">
        <f>+IF(F199=0,"",År2024!T275)</f>
        <v/>
      </c>
      <c r="U199" s="53" t="str">
        <f>+IF(F199=0,"",År2024!U275)</f>
        <v/>
      </c>
      <c r="V199" s="48"/>
      <c r="W199" s="54" t="str">
        <f>+IF(F199=0,"",År2024!W275)</f>
        <v/>
      </c>
      <c r="X199" s="48"/>
    </row>
    <row r="200" spans="1:24" x14ac:dyDescent="0.35">
      <c r="A200" s="49">
        <f>+År2024!B276</f>
        <v>2024</v>
      </c>
      <c r="B200" s="49">
        <f>+År2024!D276</f>
        <v>29</v>
      </c>
      <c r="C200" s="50">
        <f t="shared" si="19"/>
        <v>1</v>
      </c>
      <c r="D200" s="50" t="str">
        <f t="shared" si="22"/>
        <v>Mandag</v>
      </c>
      <c r="E200" s="51">
        <f>+År2024!E276</f>
        <v>45488</v>
      </c>
      <c r="F200" s="63">
        <f>+År2024!H276</f>
        <v>0</v>
      </c>
      <c r="G200" s="62">
        <f>+År2024!Y276</f>
        <v>0</v>
      </c>
      <c r="H200" s="52" t="str">
        <f>+IF(F200=0,"",År2024!I276)</f>
        <v/>
      </c>
      <c r="I200" s="52" t="str">
        <f>+IF(F200=0,"",År2024!J276)</f>
        <v/>
      </c>
      <c r="J200" s="52" t="str">
        <f>+IF(F200=0,"",År2024!K276)</f>
        <v/>
      </c>
      <c r="K200" s="52" t="str">
        <f t="shared" si="21"/>
        <v/>
      </c>
      <c r="L200" s="52" t="str">
        <f>+IF(F200=0,"",År2024!M276)</f>
        <v/>
      </c>
      <c r="M200" s="52" t="str">
        <f>+IF(F200=0,"",År2024!O276)</f>
        <v/>
      </c>
      <c r="N200" s="48"/>
      <c r="O200" s="53" t="str">
        <f>+IF(F200=0,"",År2024!P276)</f>
        <v/>
      </c>
      <c r="P200" s="53" t="str">
        <f>+IF(F200=0,"",År2024!Q276)</f>
        <v/>
      </c>
      <c r="Q200" s="50" t="str">
        <f>+IF(F200=0,"",År2024!R276)</f>
        <v/>
      </c>
      <c r="R200" s="50" t="str">
        <f>+IF(F200=0,"",År2024!S276)</f>
        <v/>
      </c>
      <c r="S200" s="48"/>
      <c r="T200" s="53" t="str">
        <f>+IF(F200=0,"",År2024!T276)</f>
        <v/>
      </c>
      <c r="U200" s="53" t="str">
        <f>+IF(F200=0,"",År2024!U276)</f>
        <v/>
      </c>
      <c r="V200" s="48"/>
      <c r="W200" s="54" t="str">
        <f>+IF(F200=0,"",År2024!W276)</f>
        <v/>
      </c>
      <c r="X200" s="48"/>
    </row>
    <row r="201" spans="1:24" x14ac:dyDescent="0.35">
      <c r="A201" s="49">
        <f>+År2024!B277</f>
        <v>2024</v>
      </c>
      <c r="B201" s="49">
        <f>+År2024!D277</f>
        <v>29</v>
      </c>
      <c r="C201" s="50">
        <f t="shared" si="19"/>
        <v>2</v>
      </c>
      <c r="D201" s="50" t="str">
        <f t="shared" si="22"/>
        <v>Tirsdag</v>
      </c>
      <c r="E201" s="51">
        <f>+År2024!E277</f>
        <v>45489</v>
      </c>
      <c r="F201" s="63">
        <f>+År2024!H277</f>
        <v>0</v>
      </c>
      <c r="G201" s="62">
        <f>+År2024!Y277</f>
        <v>0</v>
      </c>
      <c r="H201" s="52" t="str">
        <f>+IF(F201=0,"",År2024!I277)</f>
        <v/>
      </c>
      <c r="I201" s="52" t="str">
        <f>+IF(F201=0,"",År2024!J277)</f>
        <v/>
      </c>
      <c r="J201" s="52" t="str">
        <f>+IF(F201=0,"",År2024!K277)</f>
        <v/>
      </c>
      <c r="K201" s="52" t="str">
        <f t="shared" ref="K201:K206" si="23">+IF(F201=0,"",J201-I201)</f>
        <v/>
      </c>
      <c r="L201" s="52" t="str">
        <f>+IF(F201=0,"",År2024!M277)</f>
        <v/>
      </c>
      <c r="M201" s="52" t="str">
        <f>+IF(F201=0,"",År2024!O277)</f>
        <v/>
      </c>
      <c r="N201" s="48"/>
      <c r="O201" s="53" t="str">
        <f>+IF(F201=0,"",År2024!P277)</f>
        <v/>
      </c>
      <c r="P201" s="53" t="str">
        <f>+IF(F201=0,"",År2024!Q277)</f>
        <v/>
      </c>
      <c r="Q201" s="50" t="str">
        <f>+IF(F201=0,"",År2024!R277)</f>
        <v/>
      </c>
      <c r="R201" s="50" t="str">
        <f>+IF(F201=0,"",År2024!S277)</f>
        <v/>
      </c>
      <c r="S201" s="48"/>
      <c r="T201" s="53" t="str">
        <f>+IF(F201=0,"",År2024!T277)</f>
        <v/>
      </c>
      <c r="U201" s="53" t="str">
        <f>+IF(F201=0,"",År2024!U277)</f>
        <v/>
      </c>
      <c r="V201" s="48"/>
      <c r="W201" s="54" t="str">
        <f>+IF(F201=0,"",År2024!W277)</f>
        <v/>
      </c>
      <c r="X201" s="48"/>
    </row>
    <row r="202" spans="1:24" x14ac:dyDescent="0.35">
      <c r="A202" s="49">
        <f>+År2024!B278</f>
        <v>2024</v>
      </c>
      <c r="B202" s="49">
        <f>+År2024!D278</f>
        <v>29</v>
      </c>
      <c r="C202" s="50">
        <f t="shared" si="19"/>
        <v>3</v>
      </c>
      <c r="D202" s="50" t="str">
        <f t="shared" si="22"/>
        <v>Onsdag</v>
      </c>
      <c r="E202" s="51">
        <f>+År2024!E278</f>
        <v>45490</v>
      </c>
      <c r="F202" s="63">
        <f>+År2024!H278</f>
        <v>0</v>
      </c>
      <c r="G202" s="62">
        <f>+År2024!Y278</f>
        <v>0</v>
      </c>
      <c r="H202" s="52" t="str">
        <f>+IF(F202=0,"",År2024!I278)</f>
        <v/>
      </c>
      <c r="I202" s="52" t="str">
        <f>+IF(F202=0,"",År2024!J278)</f>
        <v/>
      </c>
      <c r="J202" s="52" t="str">
        <f>+IF(F202=0,"",År2024!K278)</f>
        <v/>
      </c>
      <c r="K202" s="52" t="str">
        <f t="shared" si="23"/>
        <v/>
      </c>
      <c r="L202" s="52" t="str">
        <f>+IF(F202=0,"",År2024!M278)</f>
        <v/>
      </c>
      <c r="M202" s="52" t="str">
        <f>+IF(F202=0,"",År2024!O278)</f>
        <v/>
      </c>
      <c r="N202" s="48"/>
      <c r="O202" s="53" t="str">
        <f>+IF(F202=0,"",År2024!P278)</f>
        <v/>
      </c>
      <c r="P202" s="53" t="str">
        <f>+IF(F202=0,"",År2024!Q278)</f>
        <v/>
      </c>
      <c r="Q202" s="50" t="str">
        <f>+IF(F202=0,"",År2024!R278)</f>
        <v/>
      </c>
      <c r="R202" s="50" t="str">
        <f>+IF(F202=0,"",År2024!S278)</f>
        <v/>
      </c>
      <c r="S202" s="48"/>
      <c r="T202" s="53" t="str">
        <f>+IF(F202=0,"",År2024!T278)</f>
        <v/>
      </c>
      <c r="U202" s="53" t="str">
        <f>+IF(F202=0,"",År2024!U278)</f>
        <v/>
      </c>
      <c r="V202" s="48"/>
      <c r="W202" s="54" t="str">
        <f>+IF(F202=0,"",År2024!W278)</f>
        <v/>
      </c>
      <c r="X202" s="48"/>
    </row>
    <row r="203" spans="1:24" x14ac:dyDescent="0.35">
      <c r="A203" s="49">
        <f>+År2024!B279</f>
        <v>2024</v>
      </c>
      <c r="B203" s="49">
        <f>+År2024!D279</f>
        <v>29</v>
      </c>
      <c r="C203" s="50">
        <f t="shared" si="19"/>
        <v>4</v>
      </c>
      <c r="D203" s="50" t="str">
        <f t="shared" si="22"/>
        <v>Torsdag</v>
      </c>
      <c r="E203" s="51">
        <f>+År2024!E279</f>
        <v>45491</v>
      </c>
      <c r="F203" s="63">
        <f>+År2024!H279</f>
        <v>0</v>
      </c>
      <c r="G203" s="62">
        <f>+År2024!Y279</f>
        <v>0</v>
      </c>
      <c r="H203" s="52" t="str">
        <f>+IF(F203=0,"",År2024!I279)</f>
        <v/>
      </c>
      <c r="I203" s="52" t="str">
        <f>+IF(F203=0,"",År2024!J279)</f>
        <v/>
      </c>
      <c r="J203" s="52" t="str">
        <f>+IF(F203=0,"",År2024!K279)</f>
        <v/>
      </c>
      <c r="K203" s="52" t="str">
        <f t="shared" si="23"/>
        <v/>
      </c>
      <c r="L203" s="52" t="str">
        <f>+IF(F203=0,"",År2024!M279)</f>
        <v/>
      </c>
      <c r="M203" s="52" t="str">
        <f>+IF(F203=0,"",År2024!O279)</f>
        <v/>
      </c>
      <c r="N203" s="48"/>
      <c r="O203" s="53" t="str">
        <f>+IF(F203=0,"",År2024!P279)</f>
        <v/>
      </c>
      <c r="P203" s="53" t="str">
        <f>+IF(F203=0,"",År2024!Q279)</f>
        <v/>
      </c>
      <c r="Q203" s="50" t="str">
        <f>+IF(F203=0,"",År2024!R279)</f>
        <v/>
      </c>
      <c r="R203" s="50" t="str">
        <f>+IF(F203=0,"",År2024!S279)</f>
        <v/>
      </c>
      <c r="S203" s="48"/>
      <c r="T203" s="53" t="str">
        <f>+IF(F203=0,"",År2024!T279)</f>
        <v/>
      </c>
      <c r="U203" s="53" t="str">
        <f>+IF(F203=0,"",År2024!U279)</f>
        <v/>
      </c>
      <c r="V203" s="48"/>
      <c r="W203" s="54" t="str">
        <f>+IF(F203=0,"",År2024!W279)</f>
        <v/>
      </c>
      <c r="X203" s="48"/>
    </row>
    <row r="204" spans="1:24" x14ac:dyDescent="0.35">
      <c r="A204" s="49">
        <f>+År2024!B280</f>
        <v>2024</v>
      </c>
      <c r="B204" s="49">
        <f>+År2024!D280</f>
        <v>29</v>
      </c>
      <c r="C204" s="50">
        <f t="shared" si="19"/>
        <v>5</v>
      </c>
      <c r="D204" s="50" t="str">
        <f t="shared" si="22"/>
        <v>Fredag</v>
      </c>
      <c r="E204" s="51">
        <f>+År2024!E280</f>
        <v>45492</v>
      </c>
      <c r="F204" s="63">
        <f>+År2024!H280</f>
        <v>0</v>
      </c>
      <c r="G204" s="62">
        <f>+År2024!Y280</f>
        <v>0</v>
      </c>
      <c r="H204" s="52" t="str">
        <f>+IF(F204=0,"",År2024!I280)</f>
        <v/>
      </c>
      <c r="I204" s="52" t="str">
        <f>+IF(F204=0,"",År2024!J280)</f>
        <v/>
      </c>
      <c r="J204" s="52" t="str">
        <f>+IF(F204=0,"",År2024!K280)</f>
        <v/>
      </c>
      <c r="K204" s="52" t="str">
        <f t="shared" si="23"/>
        <v/>
      </c>
      <c r="L204" s="52" t="str">
        <f>+IF(F204=0,"",År2024!M280)</f>
        <v/>
      </c>
      <c r="M204" s="52" t="str">
        <f>+IF(F204=0,"",År2024!O280)</f>
        <v/>
      </c>
      <c r="N204" s="48"/>
      <c r="O204" s="53" t="str">
        <f>+IF(F204=0,"",År2024!P280)</f>
        <v/>
      </c>
      <c r="P204" s="53" t="str">
        <f>+IF(F204=0,"",År2024!Q280)</f>
        <v/>
      </c>
      <c r="Q204" s="50" t="str">
        <f>+IF(F204=0,"",År2024!R280)</f>
        <v/>
      </c>
      <c r="R204" s="50" t="str">
        <f>+IF(F204=0,"",År2024!S280)</f>
        <v/>
      </c>
      <c r="S204" s="48"/>
      <c r="T204" s="53" t="str">
        <f>+IF(F204=0,"",År2024!T280)</f>
        <v/>
      </c>
      <c r="U204" s="53" t="str">
        <f>+IF(F204=0,"",År2024!U280)</f>
        <v/>
      </c>
      <c r="V204" s="48"/>
      <c r="W204" s="54" t="str">
        <f>+IF(F204=0,"",År2024!W280)</f>
        <v/>
      </c>
      <c r="X204" s="48"/>
    </row>
    <row r="205" spans="1:24" x14ac:dyDescent="0.35">
      <c r="A205" s="49">
        <f>+År2024!B281</f>
        <v>2024</v>
      </c>
      <c r="B205" s="49">
        <f>+År2024!D281</f>
        <v>29</v>
      </c>
      <c r="C205" s="50">
        <f t="shared" si="19"/>
        <v>6</v>
      </c>
      <c r="D205" s="50" t="str">
        <f t="shared" si="22"/>
        <v>Lørdag</v>
      </c>
      <c r="E205" s="51">
        <f>+År2024!E281</f>
        <v>45493</v>
      </c>
      <c r="F205" s="63">
        <f>+År2024!H281</f>
        <v>0</v>
      </c>
      <c r="G205" s="62">
        <f>+År2024!Y281</f>
        <v>0</v>
      </c>
      <c r="H205" s="52" t="str">
        <f>+IF(F205=0,"",År2024!I281)</f>
        <v/>
      </c>
      <c r="I205" s="52" t="str">
        <f>+IF(F205=0,"",År2024!J281)</f>
        <v/>
      </c>
      <c r="J205" s="52" t="str">
        <f>+IF(F205=0,"",År2024!K281)</f>
        <v/>
      </c>
      <c r="K205" s="52" t="str">
        <f t="shared" si="23"/>
        <v/>
      </c>
      <c r="L205" s="52" t="str">
        <f>+IF(F205=0,"",År2024!M281)</f>
        <v/>
      </c>
      <c r="M205" s="52" t="str">
        <f>+IF(F205=0,"",År2024!O281)</f>
        <v/>
      </c>
      <c r="N205" s="48"/>
      <c r="O205" s="53" t="str">
        <f>+IF(F205=0,"",År2024!P281)</f>
        <v/>
      </c>
      <c r="P205" s="53" t="str">
        <f>+IF(F205=0,"",År2024!Q281)</f>
        <v/>
      </c>
      <c r="Q205" s="50" t="str">
        <f>+IF(F205=0,"",År2024!R281)</f>
        <v/>
      </c>
      <c r="R205" s="50" t="str">
        <f>+IF(F205=0,"",År2024!S281)</f>
        <v/>
      </c>
      <c r="S205" s="48"/>
      <c r="T205" s="53" t="str">
        <f>+IF(F205=0,"",År2024!T281)</f>
        <v/>
      </c>
      <c r="U205" s="53" t="str">
        <f>+IF(F205=0,"",År2024!U281)</f>
        <v/>
      </c>
      <c r="V205" s="48"/>
      <c r="W205" s="54" t="str">
        <f>+IF(F205=0,"",År2024!W281)</f>
        <v/>
      </c>
      <c r="X205" s="48"/>
    </row>
    <row r="206" spans="1:24" x14ac:dyDescent="0.35">
      <c r="A206" s="49">
        <f>+År2024!B282</f>
        <v>2024</v>
      </c>
      <c r="B206" s="49">
        <f>+År2024!D282</f>
        <v>29</v>
      </c>
      <c r="C206" s="50">
        <f t="shared" si="19"/>
        <v>0</v>
      </c>
      <c r="D206" s="50" t="str">
        <f t="shared" si="22"/>
        <v>Søndag</v>
      </c>
      <c r="E206" s="51">
        <f>+År2024!E282</f>
        <v>45494</v>
      </c>
      <c r="F206" s="63">
        <f>+År2024!H282</f>
        <v>0</v>
      </c>
      <c r="G206" s="62">
        <f>+År2024!Y282</f>
        <v>0</v>
      </c>
      <c r="H206" s="52" t="str">
        <f>+IF(F206=0,"",År2024!I282)</f>
        <v/>
      </c>
      <c r="I206" s="52" t="str">
        <f>+IF(F206=0,"",År2024!J282)</f>
        <v/>
      </c>
      <c r="J206" s="52" t="str">
        <f>+IF(F206=0,"",År2024!K282)</f>
        <v/>
      </c>
      <c r="K206" s="52" t="str">
        <f t="shared" si="23"/>
        <v/>
      </c>
      <c r="L206" s="52" t="str">
        <f>+IF(F206=0,"",År2024!M282)</f>
        <v/>
      </c>
      <c r="M206" s="52" t="str">
        <f>+IF(F206=0,"",År2024!O282)</f>
        <v/>
      </c>
      <c r="N206" s="48"/>
      <c r="O206" s="53" t="str">
        <f>+IF(F206=0,"",År2024!P282)</f>
        <v/>
      </c>
      <c r="P206" s="53" t="str">
        <f>+IF(F206=0,"",År2024!Q282)</f>
        <v/>
      </c>
      <c r="Q206" s="50" t="str">
        <f>+IF(F206=0,"",År2024!R282)</f>
        <v/>
      </c>
      <c r="R206" s="50" t="str">
        <f>+IF(F206=0,"",År2024!S282)</f>
        <v/>
      </c>
      <c r="S206" s="48"/>
      <c r="T206" s="53" t="str">
        <f>+IF(F206=0,"",År2024!T282)</f>
        <v/>
      </c>
      <c r="U206" s="53" t="str">
        <f>+IF(F206=0,"",År2024!U282)</f>
        <v/>
      </c>
      <c r="V206" s="48"/>
      <c r="W206" s="54" t="str">
        <f>+IF(F206=0,"",År2024!W282)</f>
        <v/>
      </c>
      <c r="X206" s="48"/>
    </row>
    <row r="207" spans="1:24" x14ac:dyDescent="0.35">
      <c r="A207" s="49">
        <f>+År2024!B283</f>
        <v>2024</v>
      </c>
      <c r="B207" s="49">
        <f>+År2024!D283</f>
        <v>29</v>
      </c>
      <c r="C207" s="50">
        <f t="shared" si="19"/>
        <v>1</v>
      </c>
      <c r="D207" s="50" t="str">
        <f t="shared" si="22"/>
        <v>Mandag</v>
      </c>
      <c r="E207" s="51">
        <f>+År2024!E283</f>
        <v>45495</v>
      </c>
      <c r="F207" s="63">
        <f>+År2024!H283</f>
        <v>0</v>
      </c>
      <c r="G207" s="62">
        <f>+År2024!Y283</f>
        <v>0</v>
      </c>
      <c r="H207" s="52" t="str">
        <f>+IF(F207=0,"",År2024!I283)</f>
        <v/>
      </c>
      <c r="I207" s="52" t="str">
        <f>+IF(F207=0,"",År2024!J283)</f>
        <v/>
      </c>
      <c r="J207" s="52" t="str">
        <f>+IF(F207=0,"",År2024!K283)</f>
        <v/>
      </c>
      <c r="K207" s="52" t="str">
        <f t="shared" ref="K207:K212" si="24">+IF(F207=0,"",J207-I207)</f>
        <v/>
      </c>
      <c r="L207" s="52" t="str">
        <f>+IF(F207=0,"",År2024!M283)</f>
        <v/>
      </c>
      <c r="M207" s="52" t="str">
        <f>+IF(F207=0,"",År2024!O283)</f>
        <v/>
      </c>
      <c r="N207" s="48"/>
      <c r="O207" s="53" t="str">
        <f>+IF(F207=0,"",År2024!P283)</f>
        <v/>
      </c>
      <c r="P207" s="53" t="str">
        <f>+IF(F207=0,"",År2024!Q283)</f>
        <v/>
      </c>
      <c r="Q207" s="50" t="str">
        <f>+IF(F207=0,"",År2024!R283)</f>
        <v/>
      </c>
      <c r="R207" s="50" t="str">
        <f>+IF(F207=0,"",År2024!S283)</f>
        <v/>
      </c>
      <c r="S207" s="48"/>
      <c r="T207" s="53" t="str">
        <f>+IF(F207=0,"",År2024!T283)</f>
        <v/>
      </c>
      <c r="U207" s="53" t="str">
        <f>+IF(F207=0,"",År2024!U283)</f>
        <v/>
      </c>
      <c r="V207" s="48"/>
      <c r="W207" s="54" t="str">
        <f>+IF(F207=0,"",År2024!W283)</f>
        <v/>
      </c>
      <c r="X207" s="48"/>
    </row>
    <row r="208" spans="1:24" x14ac:dyDescent="0.35">
      <c r="A208" s="49">
        <f>+År2024!B284</f>
        <v>2024</v>
      </c>
      <c r="B208" s="49">
        <f>+År2024!D284</f>
        <v>30</v>
      </c>
      <c r="C208" s="50">
        <f t="shared" si="19"/>
        <v>3</v>
      </c>
      <c r="D208" s="50" t="str">
        <f t="shared" si="22"/>
        <v>Onsdag</v>
      </c>
      <c r="E208" s="51">
        <f>+År2024!E284</f>
        <v>45497</v>
      </c>
      <c r="F208" s="63">
        <f>+År2024!H284</f>
        <v>0</v>
      </c>
      <c r="G208" s="62">
        <f>+År2024!Y284</f>
        <v>0</v>
      </c>
      <c r="H208" s="52" t="str">
        <f>+IF(F208=0,"",År2024!I284)</f>
        <v/>
      </c>
      <c r="I208" s="52" t="str">
        <f>+IF(F208=0,"",År2024!J284)</f>
        <v/>
      </c>
      <c r="J208" s="52" t="str">
        <f>+IF(F208=0,"",År2024!K284)</f>
        <v/>
      </c>
      <c r="K208" s="52" t="str">
        <f t="shared" si="24"/>
        <v/>
      </c>
      <c r="L208" s="52" t="str">
        <f>+IF(F208=0,"",År2024!M284)</f>
        <v/>
      </c>
      <c r="M208" s="52" t="str">
        <f>+IF(F208=0,"",År2024!O284)</f>
        <v/>
      </c>
      <c r="N208" s="48"/>
      <c r="O208" s="53" t="str">
        <f>+IF(F208=0,"",År2024!P284)</f>
        <v/>
      </c>
      <c r="P208" s="53" t="str">
        <f>+IF(F208=0,"",År2024!Q284)</f>
        <v/>
      </c>
      <c r="Q208" s="50" t="str">
        <f>+IF(F208=0,"",År2024!R284)</f>
        <v/>
      </c>
      <c r="R208" s="50" t="str">
        <f>+IF(F208=0,"",År2024!S284)</f>
        <v/>
      </c>
      <c r="S208" s="48"/>
      <c r="T208" s="53" t="str">
        <f>+IF(F208=0,"",År2024!T284)</f>
        <v/>
      </c>
      <c r="U208" s="53" t="str">
        <f>+IF(F208=0,"",År2024!U284)</f>
        <v/>
      </c>
      <c r="V208" s="48"/>
      <c r="W208" s="54" t="str">
        <f>+IF(F208=0,"",År2024!W284)</f>
        <v/>
      </c>
      <c r="X208" s="48"/>
    </row>
    <row r="209" spans="1:24" x14ac:dyDescent="0.35">
      <c r="A209" s="49">
        <f>+År2024!B285</f>
        <v>2024</v>
      </c>
      <c r="B209" s="49">
        <f>+År2024!D285</f>
        <v>30</v>
      </c>
      <c r="C209" s="50">
        <f t="shared" si="19"/>
        <v>4</v>
      </c>
      <c r="D209" s="50" t="str">
        <f t="shared" si="22"/>
        <v>Torsdag</v>
      </c>
      <c r="E209" s="51">
        <f>+År2024!E285</f>
        <v>45498</v>
      </c>
      <c r="F209" s="63">
        <f>+År2024!H285</f>
        <v>0</v>
      </c>
      <c r="G209" s="62">
        <f>+År2024!Y285</f>
        <v>0</v>
      </c>
      <c r="H209" s="52" t="str">
        <f>+IF(F209=0,"",År2024!I285)</f>
        <v/>
      </c>
      <c r="I209" s="52" t="str">
        <f>+IF(F209=0,"",År2024!J285)</f>
        <v/>
      </c>
      <c r="J209" s="52" t="str">
        <f>+IF(F209=0,"",År2024!K285)</f>
        <v/>
      </c>
      <c r="K209" s="52" t="str">
        <f t="shared" si="24"/>
        <v/>
      </c>
      <c r="L209" s="52" t="str">
        <f>+IF(F209=0,"",År2024!M285)</f>
        <v/>
      </c>
      <c r="M209" s="52" t="str">
        <f>+IF(F209=0,"",År2024!O285)</f>
        <v/>
      </c>
      <c r="N209" s="48"/>
      <c r="O209" s="53" t="str">
        <f>+IF(F209=0,"",År2024!P285)</f>
        <v/>
      </c>
      <c r="P209" s="53" t="str">
        <f>+IF(F209=0,"",År2024!Q285)</f>
        <v/>
      </c>
      <c r="Q209" s="50" t="str">
        <f>+IF(F209=0,"",År2024!R285)</f>
        <v/>
      </c>
      <c r="R209" s="50" t="str">
        <f>+IF(F209=0,"",År2024!S285)</f>
        <v/>
      </c>
      <c r="S209" s="48"/>
      <c r="T209" s="53" t="str">
        <f>+IF(F209=0,"",År2024!T285)</f>
        <v/>
      </c>
      <c r="U209" s="53" t="str">
        <f>+IF(F209=0,"",År2024!U285)</f>
        <v/>
      </c>
      <c r="V209" s="48"/>
      <c r="W209" s="54" t="str">
        <f>+IF(F209=0,"",År2024!W285)</f>
        <v/>
      </c>
      <c r="X209" s="48"/>
    </row>
    <row r="210" spans="1:24" x14ac:dyDescent="0.35">
      <c r="A210" s="49">
        <f>+År2024!B286</f>
        <v>2024</v>
      </c>
      <c r="B210" s="49">
        <f>+År2024!D286</f>
        <v>30</v>
      </c>
      <c r="C210" s="50">
        <f t="shared" si="19"/>
        <v>5</v>
      </c>
      <c r="D210" s="50" t="str">
        <f t="shared" si="22"/>
        <v>Fredag</v>
      </c>
      <c r="E210" s="51">
        <f>+År2024!E286</f>
        <v>45499</v>
      </c>
      <c r="F210" s="63">
        <f>+År2024!H286</f>
        <v>0</v>
      </c>
      <c r="G210" s="62">
        <f>+År2024!Y286</f>
        <v>0</v>
      </c>
      <c r="H210" s="52" t="str">
        <f>+IF(F210=0,"",År2024!I286)</f>
        <v/>
      </c>
      <c r="I210" s="52" t="str">
        <f>+IF(F210=0,"",År2024!J286)</f>
        <v/>
      </c>
      <c r="J210" s="52" t="str">
        <f>+IF(F210=0,"",År2024!K286)</f>
        <v/>
      </c>
      <c r="K210" s="52" t="str">
        <f t="shared" si="24"/>
        <v/>
      </c>
      <c r="L210" s="52" t="str">
        <f>+IF(F210=0,"",År2024!M286)</f>
        <v/>
      </c>
      <c r="M210" s="52" t="str">
        <f>+IF(F210=0,"",År2024!O286)</f>
        <v/>
      </c>
      <c r="N210" s="48"/>
      <c r="O210" s="53" t="str">
        <f>+IF(F210=0,"",År2024!P286)</f>
        <v/>
      </c>
      <c r="P210" s="53" t="str">
        <f>+IF(F210=0,"",År2024!Q286)</f>
        <v/>
      </c>
      <c r="Q210" s="50" t="str">
        <f>+IF(F210=0,"",År2024!R286)</f>
        <v/>
      </c>
      <c r="R210" s="50" t="str">
        <f>+IF(F210=0,"",År2024!S286)</f>
        <v/>
      </c>
      <c r="S210" s="48"/>
      <c r="T210" s="53" t="str">
        <f>+IF(F210=0,"",År2024!T286)</f>
        <v/>
      </c>
      <c r="U210" s="53" t="str">
        <f>+IF(F210=0,"",År2024!U286)</f>
        <v/>
      </c>
      <c r="V210" s="48"/>
      <c r="W210" s="54" t="str">
        <f>+IF(F210=0,"",År2024!W286)</f>
        <v/>
      </c>
      <c r="X210" s="48"/>
    </row>
    <row r="211" spans="1:24" x14ac:dyDescent="0.35">
      <c r="A211" s="49">
        <f>+År2024!B287</f>
        <v>2024</v>
      </c>
      <c r="B211" s="49">
        <f>+År2024!D287</f>
        <v>30</v>
      </c>
      <c r="C211" s="50">
        <f t="shared" si="19"/>
        <v>6</v>
      </c>
      <c r="D211" s="50" t="str">
        <f t="shared" si="22"/>
        <v>Lørdag</v>
      </c>
      <c r="E211" s="51">
        <f>+År2024!E287</f>
        <v>45500</v>
      </c>
      <c r="F211" s="63">
        <f>+År2024!H287</f>
        <v>0</v>
      </c>
      <c r="G211" s="62">
        <f>+År2024!Y287</f>
        <v>0</v>
      </c>
      <c r="H211" s="52" t="str">
        <f>+IF(F211=0,"",År2024!I287)</f>
        <v/>
      </c>
      <c r="I211" s="52" t="str">
        <f>+IF(F211=0,"",År2024!J287)</f>
        <v/>
      </c>
      <c r="J211" s="52" t="str">
        <f>+IF(F211=0,"",År2024!K287)</f>
        <v/>
      </c>
      <c r="K211" s="52" t="str">
        <f t="shared" si="24"/>
        <v/>
      </c>
      <c r="L211" s="52" t="str">
        <f>+IF(F211=0,"",År2024!M287)</f>
        <v/>
      </c>
      <c r="M211" s="52" t="str">
        <f>+IF(F211=0,"",År2024!O287)</f>
        <v/>
      </c>
      <c r="N211" s="48"/>
      <c r="O211" s="53" t="str">
        <f>+IF(F211=0,"",År2024!P287)</f>
        <v/>
      </c>
      <c r="P211" s="53" t="str">
        <f>+IF(F211=0,"",År2024!Q287)</f>
        <v/>
      </c>
      <c r="Q211" s="50" t="str">
        <f>+IF(F211=0,"",År2024!R287)</f>
        <v/>
      </c>
      <c r="R211" s="50" t="str">
        <f>+IF(F211=0,"",År2024!S287)</f>
        <v/>
      </c>
      <c r="S211" s="48"/>
      <c r="T211" s="53" t="str">
        <f>+IF(F211=0,"",År2024!T287)</f>
        <v/>
      </c>
      <c r="U211" s="53" t="str">
        <f>+IF(F211=0,"",År2024!U287)</f>
        <v/>
      </c>
      <c r="V211" s="48"/>
      <c r="W211" s="54" t="str">
        <f>+IF(F211=0,"",År2024!W287)</f>
        <v/>
      </c>
      <c r="X211" s="48"/>
    </row>
    <row r="212" spans="1:24" x14ac:dyDescent="0.35">
      <c r="A212" s="49">
        <f>+År2024!B288</f>
        <v>2024</v>
      </c>
      <c r="B212" s="49">
        <f>+År2024!D288</f>
        <v>30</v>
      </c>
      <c r="C212" s="50">
        <f t="shared" si="19"/>
        <v>0</v>
      </c>
      <c r="D212" s="50" t="str">
        <f t="shared" si="22"/>
        <v>Søndag</v>
      </c>
      <c r="E212" s="51">
        <f>+År2024!E288</f>
        <v>45501</v>
      </c>
      <c r="F212" s="63">
        <f>+År2024!H288</f>
        <v>0</v>
      </c>
      <c r="G212" s="62">
        <f>+År2024!Y288</f>
        <v>0</v>
      </c>
      <c r="H212" s="52" t="str">
        <f>+IF(F212=0,"",År2024!I288)</f>
        <v/>
      </c>
      <c r="I212" s="52" t="str">
        <f>+IF(F212=0,"",År2024!J288)</f>
        <v/>
      </c>
      <c r="J212" s="52" t="str">
        <f>+IF(F212=0,"",År2024!K288)</f>
        <v/>
      </c>
      <c r="K212" s="52" t="str">
        <f t="shared" si="24"/>
        <v/>
      </c>
      <c r="L212" s="52" t="str">
        <f>+IF(F212=0,"",År2024!M288)</f>
        <v/>
      </c>
      <c r="M212" s="52" t="str">
        <f>+IF(F212=0,"",År2024!O288)</f>
        <v/>
      </c>
      <c r="N212" s="48"/>
      <c r="O212" s="53" t="str">
        <f>+IF(F212=0,"",År2024!P288)</f>
        <v/>
      </c>
      <c r="P212" s="53" t="str">
        <f>+IF(F212=0,"",År2024!Q288)</f>
        <v/>
      </c>
      <c r="Q212" s="50" t="str">
        <f>+IF(F212=0,"",År2024!R288)</f>
        <v/>
      </c>
      <c r="R212" s="50" t="str">
        <f>+IF(F212=0,"",År2024!S288)</f>
        <v/>
      </c>
      <c r="S212" s="48"/>
      <c r="T212" s="53" t="str">
        <f>+IF(F212=0,"",År2024!T288)</f>
        <v/>
      </c>
      <c r="U212" s="53" t="str">
        <f>+IF(F212=0,"",År2024!U288)</f>
        <v/>
      </c>
      <c r="V212" s="48"/>
      <c r="W212" s="54" t="str">
        <f>+IF(F212=0,"",År2024!W288)</f>
        <v/>
      </c>
      <c r="X212" s="48"/>
    </row>
    <row r="213" spans="1:24" x14ac:dyDescent="0.35">
      <c r="A213" s="49">
        <f>+År2024!B289</f>
        <v>2024</v>
      </c>
      <c r="B213" s="49">
        <f>+År2024!D289</f>
        <v>30</v>
      </c>
      <c r="C213" s="50">
        <f t="shared" si="19"/>
        <v>1</v>
      </c>
      <c r="D213" s="50" t="str">
        <f t="shared" si="22"/>
        <v>Mandag</v>
      </c>
      <c r="E213" s="51">
        <f>+År2024!E289</f>
        <v>45502</v>
      </c>
      <c r="F213" s="63">
        <f>+År2024!H289</f>
        <v>0</v>
      </c>
      <c r="G213" s="62">
        <f>+År2024!Y289</f>
        <v>0</v>
      </c>
      <c r="H213" s="52" t="str">
        <f>+IF(F213=0,"",År2024!I289)</f>
        <v/>
      </c>
      <c r="I213" s="52" t="str">
        <f>+IF(F213=0,"",År2024!J289)</f>
        <v/>
      </c>
      <c r="J213" s="52" t="str">
        <f>+IF(F213=0,"",År2024!K289)</f>
        <v/>
      </c>
      <c r="K213" s="52" t="str">
        <f t="shared" ref="K213:K218" si="25">+IF(F213=0,"",J213-I213)</f>
        <v/>
      </c>
      <c r="L213" s="52" t="str">
        <f>+IF(F213=0,"",År2024!M289)</f>
        <v/>
      </c>
      <c r="M213" s="52" t="str">
        <f>+IF(F213=0,"",År2024!O289)</f>
        <v/>
      </c>
      <c r="N213" s="48"/>
      <c r="O213" s="53" t="str">
        <f>+IF(F213=0,"",År2024!P289)</f>
        <v/>
      </c>
      <c r="P213" s="53" t="str">
        <f>+IF(F213=0,"",År2024!Q289)</f>
        <v/>
      </c>
      <c r="Q213" s="50" t="str">
        <f>+IF(F213=0,"",År2024!R289)</f>
        <v/>
      </c>
      <c r="R213" s="50" t="str">
        <f>+IF(F213=0,"",År2024!S289)</f>
        <v/>
      </c>
      <c r="S213" s="48"/>
      <c r="T213" s="53" t="str">
        <f>+IF(F213=0,"",År2024!T289)</f>
        <v/>
      </c>
      <c r="U213" s="53" t="str">
        <f>+IF(G213=0,"",År2024!U289)</f>
        <v/>
      </c>
      <c r="V213" s="48"/>
      <c r="W213" s="54" t="str">
        <f>+IF(F213=0,"",År2024!W289)</f>
        <v/>
      </c>
      <c r="X213" s="48"/>
    </row>
    <row r="214" spans="1:24" x14ac:dyDescent="0.35">
      <c r="A214" s="49">
        <f>+År2024!B290</f>
        <v>2024</v>
      </c>
      <c r="B214" s="49">
        <f>+År2024!D290</f>
        <v>31</v>
      </c>
      <c r="C214" s="50">
        <f t="shared" si="19"/>
        <v>3</v>
      </c>
      <c r="D214" s="50" t="str">
        <f t="shared" si="22"/>
        <v>Onsdag</v>
      </c>
      <c r="E214" s="51">
        <f>+År2024!E290</f>
        <v>45504</v>
      </c>
      <c r="F214" s="63">
        <f>+År2024!H290</f>
        <v>0</v>
      </c>
      <c r="G214" s="62">
        <f>+År2024!Y290</f>
        <v>0</v>
      </c>
      <c r="H214" s="52" t="str">
        <f>+IF(F214=0,"",År2024!I290)</f>
        <v/>
      </c>
      <c r="I214" s="52" t="str">
        <f>+IF(F214=0,"",År2024!J290)</f>
        <v/>
      </c>
      <c r="J214" s="52" t="str">
        <f>+IF(F214=0,"",År2024!K290)</f>
        <v/>
      </c>
      <c r="K214" s="52" t="str">
        <f t="shared" si="25"/>
        <v/>
      </c>
      <c r="L214" s="52" t="str">
        <f>+IF(F214=0,"",År2024!M290)</f>
        <v/>
      </c>
      <c r="M214" s="52" t="str">
        <f>+IF(F214=0,"",År2024!O290)</f>
        <v/>
      </c>
      <c r="N214" s="48"/>
      <c r="O214" s="53" t="str">
        <f>+IF(F214=0,"",År2024!P290)</f>
        <v/>
      </c>
      <c r="P214" s="53" t="str">
        <f>+IF(F214=0,"",År2024!Q290)</f>
        <v/>
      </c>
      <c r="Q214" s="50" t="str">
        <f>+IF(F214=0,"",År2024!R290)</f>
        <v/>
      </c>
      <c r="R214" s="50" t="str">
        <f>+IF(F214=0,"",År2024!S290)</f>
        <v/>
      </c>
      <c r="S214" s="48"/>
      <c r="T214" s="53" t="str">
        <f>+IF(F214=0,"",År2024!T290)</f>
        <v/>
      </c>
      <c r="U214" s="53" t="str">
        <f>+IF(G214=0,"",År2024!U290)</f>
        <v/>
      </c>
      <c r="V214" s="48"/>
      <c r="W214" s="54" t="str">
        <f>+IF(F214=0,"",År2024!W290)</f>
        <v/>
      </c>
      <c r="X214" s="48"/>
    </row>
    <row r="215" spans="1:24" x14ac:dyDescent="0.35">
      <c r="A215" s="49">
        <f>+År2024!B291</f>
        <v>2024</v>
      </c>
      <c r="B215" s="49">
        <f>+År2024!D291</f>
        <v>31</v>
      </c>
      <c r="C215" s="50">
        <f t="shared" si="19"/>
        <v>4</v>
      </c>
      <c r="D215" s="50" t="str">
        <f t="shared" si="22"/>
        <v>Torsdag</v>
      </c>
      <c r="E215" s="51">
        <f>+År2024!E291</f>
        <v>45505</v>
      </c>
      <c r="F215" s="63">
        <f>+År2024!H291</f>
        <v>0</v>
      </c>
      <c r="G215" s="62">
        <f>+År2024!Y291</f>
        <v>0</v>
      </c>
      <c r="H215" s="52" t="str">
        <f>+IF(F215=0,"",År2024!I291)</f>
        <v/>
      </c>
      <c r="I215" s="52" t="str">
        <f>+IF(F215=0,"",År2024!J291)</f>
        <v/>
      </c>
      <c r="J215" s="52" t="str">
        <f>+IF(F215=0,"",År2024!K291)</f>
        <v/>
      </c>
      <c r="K215" s="52" t="str">
        <f t="shared" si="25"/>
        <v/>
      </c>
      <c r="L215" s="52" t="str">
        <f>+IF(F215=0,"",År2024!M291)</f>
        <v/>
      </c>
      <c r="M215" s="52" t="str">
        <f>+IF(F215=0,"",År2024!O291)</f>
        <v/>
      </c>
      <c r="N215" s="48"/>
      <c r="O215" s="53" t="str">
        <f>+IF(F215=0,"",År2024!P291)</f>
        <v/>
      </c>
      <c r="P215" s="53" t="str">
        <f>+IF(F215=0,"",År2024!Q291)</f>
        <v/>
      </c>
      <c r="Q215" s="50" t="str">
        <f>+IF(F215=0,"",År2024!R291)</f>
        <v/>
      </c>
      <c r="R215" s="50" t="str">
        <f>+IF(F215=0,"",År2024!S291)</f>
        <v/>
      </c>
      <c r="S215" s="48"/>
      <c r="T215" s="53" t="str">
        <f>+IF(F215=0,"",År2024!T291)</f>
        <v/>
      </c>
      <c r="U215" s="53" t="str">
        <f>+IF(G215=0,"",År2024!U291)</f>
        <v/>
      </c>
      <c r="V215" s="48"/>
      <c r="W215" s="54" t="str">
        <f>+IF(F215=0,"",År2024!W291)</f>
        <v/>
      </c>
      <c r="X215" s="48"/>
    </row>
    <row r="216" spans="1:24" x14ac:dyDescent="0.35">
      <c r="A216" s="49">
        <f>+År2024!B292</f>
        <v>2024</v>
      </c>
      <c r="B216" s="49">
        <f>+År2024!D292</f>
        <v>31</v>
      </c>
      <c r="C216" s="50">
        <f t="shared" si="19"/>
        <v>5</v>
      </c>
      <c r="D216" s="50" t="str">
        <f t="shared" si="22"/>
        <v>Fredag</v>
      </c>
      <c r="E216" s="51">
        <f>+År2024!E292</f>
        <v>45506</v>
      </c>
      <c r="F216" s="63">
        <f>+År2024!H292</f>
        <v>0</v>
      </c>
      <c r="G216" s="62">
        <f>+År2024!Y292</f>
        <v>0</v>
      </c>
      <c r="H216" s="52" t="str">
        <f>+IF(F216=0,"",År2024!I292)</f>
        <v/>
      </c>
      <c r="I216" s="52" t="str">
        <f>+IF(F216=0,"",År2024!J292)</f>
        <v/>
      </c>
      <c r="J216" s="52" t="str">
        <f>+IF(F216=0,"",År2024!K292)</f>
        <v/>
      </c>
      <c r="K216" s="52" t="str">
        <f t="shared" si="25"/>
        <v/>
      </c>
      <c r="L216" s="52" t="str">
        <f>+IF(F216=0,"",År2024!M292)</f>
        <v/>
      </c>
      <c r="M216" s="52" t="str">
        <f>+IF(F216=0,"",År2024!O292)</f>
        <v/>
      </c>
      <c r="N216" s="48"/>
      <c r="O216" s="53" t="str">
        <f>+IF(F216=0,"",År2024!P292)</f>
        <v/>
      </c>
      <c r="P216" s="53" t="str">
        <f>+IF(F216=0,"",År2024!Q292)</f>
        <v/>
      </c>
      <c r="Q216" s="50" t="str">
        <f>+IF(F216=0,"",År2024!R292)</f>
        <v/>
      </c>
      <c r="R216" s="50" t="str">
        <f>+IF(F216=0,"",År2024!S292)</f>
        <v/>
      </c>
      <c r="S216" s="48"/>
      <c r="T216" s="53" t="str">
        <f>+IF(F216=0,"",År2024!T292)</f>
        <v/>
      </c>
      <c r="U216" s="53" t="str">
        <f>+IF(G216=0,"",År2024!U292)</f>
        <v/>
      </c>
      <c r="V216" s="48"/>
      <c r="W216" s="54" t="str">
        <f>+IF(F216=0,"",År2024!W292)</f>
        <v/>
      </c>
      <c r="X216" s="48"/>
    </row>
    <row r="217" spans="1:24" x14ac:dyDescent="0.35">
      <c r="A217" s="49">
        <f>+År2024!B293</f>
        <v>2024</v>
      </c>
      <c r="B217" s="49">
        <f>+År2024!D293</f>
        <v>31</v>
      </c>
      <c r="C217" s="50">
        <f t="shared" si="19"/>
        <v>6</v>
      </c>
      <c r="D217" s="50" t="str">
        <f t="shared" si="22"/>
        <v>Lørdag</v>
      </c>
      <c r="E217" s="51">
        <f>+År2024!E293</f>
        <v>45507</v>
      </c>
      <c r="F217" s="63">
        <f>+År2024!H293</f>
        <v>0</v>
      </c>
      <c r="G217" s="62">
        <f>+År2024!Y293</f>
        <v>0</v>
      </c>
      <c r="H217" s="52" t="str">
        <f>+IF(F217=0,"",År2024!I293)</f>
        <v/>
      </c>
      <c r="I217" s="52" t="str">
        <f>+IF(F217=0,"",År2024!J293)</f>
        <v/>
      </c>
      <c r="J217" s="52" t="str">
        <f>+IF(F217=0,"",År2024!K293)</f>
        <v/>
      </c>
      <c r="K217" s="52" t="str">
        <f t="shared" si="25"/>
        <v/>
      </c>
      <c r="L217" s="52" t="str">
        <f>+IF(F217=0,"",År2024!M293)</f>
        <v/>
      </c>
      <c r="M217" s="52" t="str">
        <f>+IF(F217=0,"",År2024!O293)</f>
        <v/>
      </c>
      <c r="N217" s="48"/>
      <c r="O217" s="53" t="str">
        <f>+IF(F217=0,"",År2024!P293)</f>
        <v/>
      </c>
      <c r="P217" s="53" t="str">
        <f>+IF(F217=0,"",År2024!Q293)</f>
        <v/>
      </c>
      <c r="Q217" s="50" t="str">
        <f>+IF(F217=0,"",År2024!R293)</f>
        <v/>
      </c>
      <c r="R217" s="50" t="str">
        <f>+IF(F217=0,"",År2024!S293)</f>
        <v/>
      </c>
      <c r="S217" s="48"/>
      <c r="T217" s="53" t="str">
        <f>+IF(F217=0,"",År2024!T293)</f>
        <v/>
      </c>
      <c r="U217" s="53" t="str">
        <f>+IF(G217=0,"",År2024!U293)</f>
        <v/>
      </c>
      <c r="V217" s="48"/>
      <c r="W217" s="54" t="str">
        <f>+IF(F217=0,"",År2024!W293)</f>
        <v/>
      </c>
      <c r="X217" s="48"/>
    </row>
    <row r="218" spans="1:24" x14ac:dyDescent="0.35">
      <c r="A218" s="49">
        <f>+År2024!B294</f>
        <v>2024</v>
      </c>
      <c r="B218" s="49">
        <f>+År2024!D294</f>
        <v>31</v>
      </c>
      <c r="C218" s="50">
        <f t="shared" si="19"/>
        <v>0</v>
      </c>
      <c r="D218" s="50" t="str">
        <f t="shared" si="22"/>
        <v>Søndag</v>
      </c>
      <c r="E218" s="51">
        <f>+År2024!E294</f>
        <v>45508</v>
      </c>
      <c r="F218" s="63">
        <f>+År2024!H294</f>
        <v>0</v>
      </c>
      <c r="G218" s="62">
        <f>+År2024!Y294</f>
        <v>0</v>
      </c>
      <c r="H218" s="52" t="str">
        <f>+IF(F218=0,"",År2024!I294)</f>
        <v/>
      </c>
      <c r="I218" s="52" t="str">
        <f>+IF(F218=0,"",År2024!J294)</f>
        <v/>
      </c>
      <c r="J218" s="52" t="str">
        <f>+IF(F218=0,"",År2024!K294)</f>
        <v/>
      </c>
      <c r="K218" s="52" t="str">
        <f t="shared" si="25"/>
        <v/>
      </c>
      <c r="L218" s="52" t="str">
        <f>+IF(F218=0,"",År2024!M294)</f>
        <v/>
      </c>
      <c r="M218" s="52" t="str">
        <f>+IF(F218=0,"",År2024!O294)</f>
        <v/>
      </c>
      <c r="N218" s="48"/>
      <c r="O218" s="53" t="str">
        <f>+IF(F218=0,"",År2024!P294)</f>
        <v/>
      </c>
      <c r="P218" s="53" t="str">
        <f>+IF(F218=0,"",År2024!Q294)</f>
        <v/>
      </c>
      <c r="Q218" s="50" t="str">
        <f>+IF(F218=0,"",År2024!R294)</f>
        <v/>
      </c>
      <c r="R218" s="50" t="str">
        <f>+IF(F218=0,"",År2024!S294)</f>
        <v/>
      </c>
      <c r="S218" s="48"/>
      <c r="T218" s="53" t="str">
        <f>+IF(F218=0,"",År2024!T294)</f>
        <v/>
      </c>
      <c r="U218" s="53" t="str">
        <f>+IF(G218=0,"",År2024!U294)</f>
        <v/>
      </c>
      <c r="V218" s="48"/>
      <c r="W218" s="54" t="str">
        <f>+IF(F218=0,"",År2024!W294)</f>
        <v/>
      </c>
      <c r="X218" s="48"/>
    </row>
    <row r="219" spans="1:24" x14ac:dyDescent="0.35">
      <c r="A219" s="49">
        <f>+År2024!B295</f>
        <v>2024</v>
      </c>
      <c r="B219" s="49">
        <f>+År2024!D295</f>
        <v>31</v>
      </c>
      <c r="C219" s="50">
        <f t="shared" si="19"/>
        <v>1</v>
      </c>
      <c r="D219" s="50" t="str">
        <f t="shared" si="22"/>
        <v>Mandag</v>
      </c>
      <c r="E219" s="51">
        <f>+År2024!E295</f>
        <v>45509</v>
      </c>
      <c r="F219" s="63">
        <f>+År2024!H295</f>
        <v>0</v>
      </c>
      <c r="G219" s="62">
        <f>+År2024!Y295</f>
        <v>0</v>
      </c>
      <c r="H219" s="52" t="str">
        <f>+IF(F219=0,"",År2024!I295)</f>
        <v/>
      </c>
      <c r="I219" s="52" t="str">
        <f>+IF(F219=0,"",År2024!J295)</f>
        <v/>
      </c>
      <c r="J219" s="52" t="str">
        <f>+IF(F219=0,"",År2024!K295)</f>
        <v/>
      </c>
      <c r="K219" s="52" t="str">
        <f t="shared" ref="K219:K224" si="26">+IF(F219=0,"",J219-I219)</f>
        <v/>
      </c>
      <c r="L219" s="52" t="str">
        <f>+IF(F219=0,"",År2024!M295)</f>
        <v/>
      </c>
      <c r="M219" s="52" t="str">
        <f>+IF(F219=0,"",År2024!O295)</f>
        <v/>
      </c>
      <c r="N219" s="48"/>
      <c r="O219" s="53" t="str">
        <f>+IF(F219=0,"",År2024!P295)</f>
        <v/>
      </c>
      <c r="P219" s="53" t="str">
        <f>+IF(F219=0,"",År2024!Q295)</f>
        <v/>
      </c>
      <c r="Q219" s="50" t="str">
        <f>+IF(F219=0,"",År2024!R295)</f>
        <v/>
      </c>
      <c r="R219" s="50" t="str">
        <f>+IF(F219=0,"",År2024!S295)</f>
        <v/>
      </c>
      <c r="S219" s="48"/>
      <c r="T219" s="53" t="str">
        <f>+IF(F219=0,"",År2024!T295)</f>
        <v/>
      </c>
      <c r="U219" s="53" t="str">
        <f>+IF(G219=0,"",År2024!U295)</f>
        <v/>
      </c>
      <c r="V219" s="48"/>
      <c r="W219" s="54" t="str">
        <f>+IF(F219=0,"",År2024!W295)</f>
        <v/>
      </c>
      <c r="X219" s="48"/>
    </row>
    <row r="220" spans="1:24" x14ac:dyDescent="0.35">
      <c r="A220" s="49">
        <f>+År2024!B296</f>
        <v>2024</v>
      </c>
      <c r="B220" s="49">
        <f>+År2024!D296</f>
        <v>32</v>
      </c>
      <c r="C220" s="50">
        <f t="shared" si="19"/>
        <v>3</v>
      </c>
      <c r="D220" s="50" t="str">
        <f t="shared" si="22"/>
        <v>Onsdag</v>
      </c>
      <c r="E220" s="51">
        <f>+År2024!E296</f>
        <v>45511</v>
      </c>
      <c r="F220" s="63">
        <f>+År2024!H296</f>
        <v>0</v>
      </c>
      <c r="G220" s="62">
        <f>+År2024!Y296</f>
        <v>0</v>
      </c>
      <c r="H220" s="52" t="str">
        <f>+IF(F220=0,"",År2024!I296)</f>
        <v/>
      </c>
      <c r="I220" s="52" t="str">
        <f>+IF(F220=0,"",År2024!J296)</f>
        <v/>
      </c>
      <c r="J220" s="52" t="str">
        <f>+IF(F220=0,"",År2024!K296)</f>
        <v/>
      </c>
      <c r="K220" s="52" t="str">
        <f t="shared" si="26"/>
        <v/>
      </c>
      <c r="L220" s="52" t="str">
        <f>+IF(F220=0,"",År2024!M296)</f>
        <v/>
      </c>
      <c r="M220" s="52" t="str">
        <f>+IF(F220=0,"",År2024!O296)</f>
        <v/>
      </c>
      <c r="N220" s="48"/>
      <c r="O220" s="53" t="str">
        <f>+IF(F220=0,"",År2024!P296)</f>
        <v/>
      </c>
      <c r="P220" s="53" t="str">
        <f>+IF(F220=0,"",År2024!Q296)</f>
        <v/>
      </c>
      <c r="Q220" s="50" t="str">
        <f>+IF(F220=0,"",År2024!R296)</f>
        <v/>
      </c>
      <c r="R220" s="50" t="str">
        <f>+IF(F220=0,"",År2024!S296)</f>
        <v/>
      </c>
      <c r="S220" s="48"/>
      <c r="T220" s="53" t="str">
        <f>+IF(F220=0,"",År2024!T296)</f>
        <v/>
      </c>
      <c r="U220" s="53" t="str">
        <f>+IF(G220=0,"",År2024!U296)</f>
        <v/>
      </c>
      <c r="V220" s="48"/>
      <c r="W220" s="54" t="str">
        <f>+IF(F220=0,"",År2024!W296)</f>
        <v/>
      </c>
      <c r="X220" s="48"/>
    </row>
    <row r="221" spans="1:24" x14ac:dyDescent="0.35">
      <c r="A221" s="49">
        <f>+År2024!B297</f>
        <v>2024</v>
      </c>
      <c r="B221" s="49">
        <f>+År2024!D297</f>
        <v>32</v>
      </c>
      <c r="C221" s="50">
        <f t="shared" si="19"/>
        <v>4</v>
      </c>
      <c r="D221" s="50" t="str">
        <f t="shared" si="22"/>
        <v>Torsdag</v>
      </c>
      <c r="E221" s="51">
        <f>+År2024!E297</f>
        <v>45512</v>
      </c>
      <c r="F221" s="63">
        <f>+År2024!H297</f>
        <v>0</v>
      </c>
      <c r="G221" s="62">
        <f>+År2024!Y297</f>
        <v>0</v>
      </c>
      <c r="H221" s="52" t="str">
        <f>+IF(F221=0,"",År2024!I297)</f>
        <v/>
      </c>
      <c r="I221" s="52" t="str">
        <f>+IF(F221=0,"",År2024!J297)</f>
        <v/>
      </c>
      <c r="J221" s="52" t="str">
        <f>+IF(F221=0,"",År2024!K297)</f>
        <v/>
      </c>
      <c r="K221" s="52" t="str">
        <f t="shared" si="26"/>
        <v/>
      </c>
      <c r="L221" s="52" t="str">
        <f>+IF(F221=0,"",År2024!M297)</f>
        <v/>
      </c>
      <c r="M221" s="52" t="str">
        <f>+IF(F221=0,"",År2024!O297)</f>
        <v/>
      </c>
      <c r="N221" s="48"/>
      <c r="O221" s="53" t="str">
        <f>+IF(F221=0,"",År2024!P297)</f>
        <v/>
      </c>
      <c r="P221" s="53" t="str">
        <f>+IF(F221=0,"",År2024!Q297)</f>
        <v/>
      </c>
      <c r="Q221" s="50" t="str">
        <f>+IF(F221=0,"",År2024!R297)</f>
        <v/>
      </c>
      <c r="R221" s="50" t="str">
        <f>+IF(F221=0,"",År2024!S297)</f>
        <v/>
      </c>
      <c r="S221" s="48"/>
      <c r="T221" s="53" t="str">
        <f>+IF(F221=0,"",År2024!T297)</f>
        <v/>
      </c>
      <c r="U221" s="53" t="str">
        <f>+IF(G221=0,"",År2024!U297)</f>
        <v/>
      </c>
      <c r="V221" s="48"/>
      <c r="W221" s="54" t="str">
        <f>+IF(F221=0,"",År2024!W297)</f>
        <v/>
      </c>
      <c r="X221" s="48"/>
    </row>
    <row r="222" spans="1:24" x14ac:dyDescent="0.35">
      <c r="A222" s="49">
        <f>+År2024!B298</f>
        <v>2024</v>
      </c>
      <c r="B222" s="49">
        <f>+År2024!D298</f>
        <v>32</v>
      </c>
      <c r="C222" s="50">
        <f t="shared" si="19"/>
        <v>5</v>
      </c>
      <c r="D222" s="50" t="str">
        <f t="shared" si="22"/>
        <v>Fredag</v>
      </c>
      <c r="E222" s="51">
        <f>+År2024!E298</f>
        <v>45513</v>
      </c>
      <c r="F222" s="63">
        <f>+År2024!H298</f>
        <v>0</v>
      </c>
      <c r="G222" s="62">
        <f>+År2024!Y298</f>
        <v>0</v>
      </c>
      <c r="H222" s="52" t="str">
        <f>+IF(F222=0,"",År2024!I298)</f>
        <v/>
      </c>
      <c r="I222" s="52" t="str">
        <f>+IF(F222=0,"",År2024!J298)</f>
        <v/>
      </c>
      <c r="J222" s="52" t="str">
        <f>+IF(F222=0,"",År2024!K298)</f>
        <v/>
      </c>
      <c r="K222" s="52" t="str">
        <f t="shared" si="26"/>
        <v/>
      </c>
      <c r="L222" s="52" t="str">
        <f>+IF(F222=0,"",År2024!M298)</f>
        <v/>
      </c>
      <c r="M222" s="52" t="str">
        <f>+IF(F222=0,"",År2024!O298)</f>
        <v/>
      </c>
      <c r="N222" s="48"/>
      <c r="O222" s="53" t="str">
        <f>+IF(F222=0,"",År2024!P298)</f>
        <v/>
      </c>
      <c r="P222" s="53" t="str">
        <f>+IF(F222=0,"",År2024!Q298)</f>
        <v/>
      </c>
      <c r="Q222" s="50" t="str">
        <f>+IF(F222=0,"",År2024!R298)</f>
        <v/>
      </c>
      <c r="R222" s="50" t="str">
        <f>+IF(F222=0,"",År2024!S298)</f>
        <v/>
      </c>
      <c r="S222" s="48"/>
      <c r="T222" s="53" t="str">
        <f>+IF(F222=0,"",År2024!T298)</f>
        <v/>
      </c>
      <c r="U222" s="53" t="str">
        <f>+IF(G222=0,"",År2024!U298)</f>
        <v/>
      </c>
      <c r="V222" s="48"/>
      <c r="W222" s="54" t="str">
        <f>+IF(F222=0,"",År2024!W298)</f>
        <v/>
      </c>
      <c r="X222" s="48"/>
    </row>
    <row r="223" spans="1:24" x14ac:dyDescent="0.35">
      <c r="A223" s="49">
        <f>+År2024!B299</f>
        <v>2024</v>
      </c>
      <c r="B223" s="49">
        <f>+År2024!D299</f>
        <v>32</v>
      </c>
      <c r="C223" s="50">
        <f t="shared" si="19"/>
        <v>6</v>
      </c>
      <c r="D223" s="50" t="str">
        <f t="shared" si="22"/>
        <v>Lørdag</v>
      </c>
      <c r="E223" s="51">
        <f>+År2024!E299</f>
        <v>45514</v>
      </c>
      <c r="F223" s="63">
        <f>+År2024!H299</f>
        <v>0</v>
      </c>
      <c r="G223" s="62">
        <f>+År2024!Y299</f>
        <v>0</v>
      </c>
      <c r="H223" s="52" t="str">
        <f>+IF(F223=0,"",År2024!I299)</f>
        <v/>
      </c>
      <c r="I223" s="52" t="str">
        <f>+IF(F223=0,"",År2024!J299)</f>
        <v/>
      </c>
      <c r="J223" s="52" t="str">
        <f>+IF(F223=0,"",År2024!K299)</f>
        <v/>
      </c>
      <c r="K223" s="52" t="str">
        <f t="shared" si="26"/>
        <v/>
      </c>
      <c r="L223" s="52" t="str">
        <f>+IF(F223=0,"",År2024!M299)</f>
        <v/>
      </c>
      <c r="M223" s="52" t="str">
        <f>+IF(F223=0,"",År2024!O299)</f>
        <v/>
      </c>
      <c r="N223" s="48"/>
      <c r="O223" s="53" t="str">
        <f>+IF(F223=0,"",År2024!P299)</f>
        <v/>
      </c>
      <c r="P223" s="53" t="str">
        <f>+IF(F223=0,"",År2024!Q299)</f>
        <v/>
      </c>
      <c r="Q223" s="50" t="str">
        <f>+IF(F223=0,"",År2024!R299)</f>
        <v/>
      </c>
      <c r="R223" s="50" t="str">
        <f>+IF(F223=0,"",År2024!S299)</f>
        <v/>
      </c>
      <c r="S223" s="48"/>
      <c r="T223" s="53" t="str">
        <f>+IF(F223=0,"",År2024!T299)</f>
        <v/>
      </c>
      <c r="U223" s="53" t="str">
        <f>+IF(G223=0,"",År2024!U299)</f>
        <v/>
      </c>
      <c r="V223" s="48"/>
      <c r="W223" s="54" t="str">
        <f>+IF(F223=0,"",År2024!W299)</f>
        <v/>
      </c>
      <c r="X223" s="48"/>
    </row>
    <row r="224" spans="1:24" x14ac:dyDescent="0.35">
      <c r="A224" s="49">
        <f>+År2024!B300</f>
        <v>2024</v>
      </c>
      <c r="B224" s="49">
        <f>+År2024!D300</f>
        <v>32</v>
      </c>
      <c r="C224" s="50">
        <f t="shared" si="19"/>
        <v>0</v>
      </c>
      <c r="D224" s="50" t="str">
        <f t="shared" si="22"/>
        <v>Søndag</v>
      </c>
      <c r="E224" s="51">
        <f>+År2024!E300</f>
        <v>45515</v>
      </c>
      <c r="F224" s="63">
        <f>+År2024!H300</f>
        <v>0</v>
      </c>
      <c r="G224" s="62">
        <f>+År2024!Y300</f>
        <v>0</v>
      </c>
      <c r="H224" s="52" t="str">
        <f>+IF(F224=0,"",År2024!I300)</f>
        <v/>
      </c>
      <c r="I224" s="52" t="str">
        <f>+IF(F224=0,"",År2024!J300)</f>
        <v/>
      </c>
      <c r="J224" s="52" t="str">
        <f>+IF(F224=0,"",År2024!K300)</f>
        <v/>
      </c>
      <c r="K224" s="52" t="str">
        <f t="shared" si="26"/>
        <v/>
      </c>
      <c r="L224" s="52" t="str">
        <f>+IF(F224=0,"",År2024!M300)</f>
        <v/>
      </c>
      <c r="M224" s="52" t="str">
        <f>+IF(F224=0,"",År2024!O300)</f>
        <v/>
      </c>
      <c r="N224" s="48"/>
      <c r="O224" s="53" t="str">
        <f>+IF(F224=0,"",År2024!P300)</f>
        <v/>
      </c>
      <c r="P224" s="53" t="str">
        <f>+IF(F224=0,"",År2024!Q300)</f>
        <v/>
      </c>
      <c r="Q224" s="50" t="str">
        <f>+IF(F224=0,"",År2024!R300)</f>
        <v/>
      </c>
      <c r="R224" s="50" t="str">
        <f>+IF(F224=0,"",År2024!S300)</f>
        <v/>
      </c>
      <c r="S224" s="48"/>
      <c r="T224" s="53" t="str">
        <f>+IF(F224=0,"",År2024!T300)</f>
        <v/>
      </c>
      <c r="U224" s="53" t="str">
        <f>+IF(G224=0,"",År2024!U300)</f>
        <v/>
      </c>
      <c r="V224" s="48"/>
      <c r="W224" s="54" t="str">
        <f>+IF(F224=0,"",År2024!W300)</f>
        <v/>
      </c>
      <c r="X224" s="48"/>
    </row>
    <row r="225" spans="1:24" x14ac:dyDescent="0.35">
      <c r="A225" s="49">
        <f>+År2024!B301</f>
        <v>2024</v>
      </c>
      <c r="B225" s="49">
        <f>+År2024!D301</f>
        <v>32</v>
      </c>
      <c r="C225" s="50">
        <f t="shared" si="19"/>
        <v>1</v>
      </c>
      <c r="D225" s="50" t="str">
        <f t="shared" si="22"/>
        <v>Mandag</v>
      </c>
      <c r="E225" s="51">
        <f>+År2024!E301</f>
        <v>45516</v>
      </c>
      <c r="F225" s="63">
        <f>+År2024!H301</f>
        <v>0</v>
      </c>
      <c r="G225" s="62">
        <f>+År2024!Y301</f>
        <v>0</v>
      </c>
      <c r="H225" s="52" t="str">
        <f>+IF(F225=0,"",År2024!I301)</f>
        <v/>
      </c>
      <c r="I225" s="52" t="str">
        <f>+IF(F225=0,"",År2024!J301)</f>
        <v/>
      </c>
      <c r="J225" s="52" t="str">
        <f>+IF(F225=0,"",År2024!K301)</f>
        <v/>
      </c>
      <c r="K225" s="52" t="str">
        <f t="shared" ref="K225:K231" si="27">+IF(F225=0,"",J225-I225)</f>
        <v/>
      </c>
      <c r="L225" s="52" t="str">
        <f>+IF(F225=0,"",År2024!M301)</f>
        <v/>
      </c>
      <c r="M225" s="52" t="str">
        <f>+IF(F225=0,"",År2024!O301)</f>
        <v/>
      </c>
      <c r="N225" s="48"/>
      <c r="O225" s="53" t="str">
        <f>+IF(F225=0,"",År2024!P301)</f>
        <v/>
      </c>
      <c r="P225" s="53" t="str">
        <f>+IF(F225=0,"",År2024!Q301)</f>
        <v/>
      </c>
      <c r="Q225" s="50" t="str">
        <f>+IF(F225=0,"",År2024!R301)</f>
        <v/>
      </c>
      <c r="R225" s="50" t="str">
        <f>+IF(F225=0,"",År2024!S301)</f>
        <v/>
      </c>
      <c r="S225" s="48"/>
      <c r="T225" s="53" t="str">
        <f>+IF(F225=0,"",År2024!T301)</f>
        <v/>
      </c>
      <c r="U225" s="53" t="str">
        <f>+IF(G225=0,"",År2024!U301)</f>
        <v/>
      </c>
      <c r="V225" s="48"/>
      <c r="W225" s="54" t="str">
        <f>+IF(F225=0,"",År2024!W301)</f>
        <v/>
      </c>
      <c r="X225" s="48"/>
    </row>
    <row r="226" spans="1:24" x14ac:dyDescent="0.35">
      <c r="A226" s="49">
        <f>+År2024!B302</f>
        <v>2024</v>
      </c>
      <c r="B226" s="49">
        <f>+År2024!D302</f>
        <v>33</v>
      </c>
      <c r="C226" s="50">
        <f t="shared" si="19"/>
        <v>3</v>
      </c>
      <c r="D226" s="50" t="str">
        <f t="shared" si="22"/>
        <v>Onsdag</v>
      </c>
      <c r="E226" s="51">
        <f>+År2024!E302</f>
        <v>45518</v>
      </c>
      <c r="F226" s="63">
        <f>+År2024!H302</f>
        <v>0</v>
      </c>
      <c r="G226" s="62">
        <f>+År2024!Y302</f>
        <v>0</v>
      </c>
      <c r="H226" s="52" t="str">
        <f>+IF(F226=0,"",År2024!I302)</f>
        <v/>
      </c>
      <c r="I226" s="52" t="str">
        <f>+IF(F226=0,"",År2024!J302)</f>
        <v/>
      </c>
      <c r="J226" s="52" t="str">
        <f>+IF(F226=0,"",År2024!K302)</f>
        <v/>
      </c>
      <c r="K226" s="52" t="str">
        <f t="shared" si="27"/>
        <v/>
      </c>
      <c r="L226" s="52" t="str">
        <f>+IF(F226=0,"",År2024!M302)</f>
        <v/>
      </c>
      <c r="M226" s="52" t="str">
        <f>+IF(F226=0,"",År2024!O302)</f>
        <v/>
      </c>
      <c r="N226" s="48"/>
      <c r="O226" s="53" t="str">
        <f>+IF(F226=0,"",År2024!P302)</f>
        <v/>
      </c>
      <c r="P226" s="53" t="str">
        <f>+IF(F226=0,"",År2024!Q302)</f>
        <v/>
      </c>
      <c r="Q226" s="50" t="str">
        <f>+IF(F226=0,"",År2024!R302)</f>
        <v/>
      </c>
      <c r="R226" s="50" t="str">
        <f>+IF(F226=0,"",År2024!S302)</f>
        <v/>
      </c>
      <c r="S226" s="48"/>
      <c r="T226" s="53" t="str">
        <f>+IF(F226=0,"",År2024!T302)</f>
        <v/>
      </c>
      <c r="U226" s="53" t="str">
        <f>+IF(G226=0,"",År2024!U302)</f>
        <v/>
      </c>
      <c r="V226" s="48"/>
      <c r="W226" s="54" t="str">
        <f>+IF(F226=0,"",År2024!W302)</f>
        <v/>
      </c>
      <c r="X226" s="48"/>
    </row>
    <row r="227" spans="1:24" x14ac:dyDescent="0.35">
      <c r="A227" s="49">
        <f>+År2024!B303</f>
        <v>2024</v>
      </c>
      <c r="B227" s="49">
        <f>+År2024!D303</f>
        <v>33</v>
      </c>
      <c r="C227" s="50">
        <f t="shared" si="19"/>
        <v>4</v>
      </c>
      <c r="D227" s="50" t="str">
        <f t="shared" si="22"/>
        <v>Torsdag</v>
      </c>
      <c r="E227" s="51">
        <f>+År2024!E303</f>
        <v>45519</v>
      </c>
      <c r="F227" s="63">
        <f>+År2024!H303</f>
        <v>0</v>
      </c>
      <c r="G227" s="62">
        <f>+År2024!Y303</f>
        <v>0</v>
      </c>
      <c r="H227" s="52" t="str">
        <f>+IF(F227=0,"",År2024!I303)</f>
        <v/>
      </c>
      <c r="I227" s="52" t="str">
        <f>+IF(F227=0,"",År2024!J303)</f>
        <v/>
      </c>
      <c r="J227" s="52" t="str">
        <f>+IF(F227=0,"",År2024!K303)</f>
        <v/>
      </c>
      <c r="K227" s="52" t="str">
        <f t="shared" si="27"/>
        <v/>
      </c>
      <c r="L227" s="52" t="str">
        <f>+IF(F227=0,"",År2024!M303)</f>
        <v/>
      </c>
      <c r="M227" s="52" t="str">
        <f>+IF(F227=0,"",År2024!O303)</f>
        <v/>
      </c>
      <c r="N227" s="48"/>
      <c r="O227" s="53" t="str">
        <f>+IF(F227=0,"",År2024!P303)</f>
        <v/>
      </c>
      <c r="P227" s="53" t="str">
        <f>+IF(F227=0,"",År2024!Q303)</f>
        <v/>
      </c>
      <c r="Q227" s="50" t="str">
        <f>+IF(F227=0,"",År2024!R303)</f>
        <v/>
      </c>
      <c r="R227" s="50" t="str">
        <f>+IF(F227=0,"",År2024!S303)</f>
        <v/>
      </c>
      <c r="S227" s="48"/>
      <c r="T227" s="53" t="str">
        <f>+IF(F227=0,"",År2024!T303)</f>
        <v/>
      </c>
      <c r="U227" s="53" t="str">
        <f>+IF(G227=0,"",År2024!U303)</f>
        <v/>
      </c>
      <c r="V227" s="48"/>
      <c r="W227" s="54" t="str">
        <f>+IF(F227=0,"",År2024!W303)</f>
        <v/>
      </c>
      <c r="X227" s="48"/>
    </row>
    <row r="228" spans="1:24" x14ac:dyDescent="0.35">
      <c r="A228" s="49">
        <f>+År2024!B304</f>
        <v>2024</v>
      </c>
      <c r="B228" s="49">
        <f>+År2024!D304</f>
        <v>33</v>
      </c>
      <c r="C228" s="50">
        <f t="shared" si="19"/>
        <v>5</v>
      </c>
      <c r="D228" s="50" t="str">
        <f t="shared" si="22"/>
        <v>Fredag</v>
      </c>
      <c r="E228" s="51">
        <f>+År2024!E304</f>
        <v>45520</v>
      </c>
      <c r="F228" s="63">
        <f>+År2024!H304</f>
        <v>0</v>
      </c>
      <c r="G228" s="62">
        <f>+År2024!Y304</f>
        <v>0</v>
      </c>
      <c r="H228" s="52" t="str">
        <f>+IF(F228=0,"",År2024!I304)</f>
        <v/>
      </c>
      <c r="I228" s="52" t="str">
        <f>+IF(F228=0,"",År2024!J304)</f>
        <v/>
      </c>
      <c r="J228" s="52" t="str">
        <f>+IF(F228=0,"",År2024!K304)</f>
        <v/>
      </c>
      <c r="K228" s="52" t="str">
        <f t="shared" si="27"/>
        <v/>
      </c>
      <c r="L228" s="52" t="str">
        <f>+IF(F228=0,"",År2024!M304)</f>
        <v/>
      </c>
      <c r="M228" s="52" t="str">
        <f>+IF(F228=0,"",År2024!O304)</f>
        <v/>
      </c>
      <c r="N228" s="48"/>
      <c r="O228" s="53" t="str">
        <f>+IF(F228=0,"",År2024!P304)</f>
        <v/>
      </c>
      <c r="P228" s="53" t="str">
        <f>+IF(F228=0,"",År2024!Q304)</f>
        <v/>
      </c>
      <c r="Q228" s="50" t="str">
        <f>+IF(F228=0,"",År2024!R304)</f>
        <v/>
      </c>
      <c r="R228" s="50" t="str">
        <f>+IF(F228=0,"",År2024!S304)</f>
        <v/>
      </c>
      <c r="S228" s="48"/>
      <c r="T228" s="53" t="str">
        <f>+IF(F228=0,"",År2024!T304)</f>
        <v/>
      </c>
      <c r="U228" s="53" t="str">
        <f>+IF(G228=0,"",År2024!U304)</f>
        <v/>
      </c>
      <c r="V228" s="48"/>
      <c r="W228" s="54" t="str">
        <f>+IF(F228=0,"",År2024!W304)</f>
        <v/>
      </c>
      <c r="X228" s="48"/>
    </row>
    <row r="229" spans="1:24" x14ac:dyDescent="0.35">
      <c r="A229" s="49">
        <f>+År2024!B305</f>
        <v>2024</v>
      </c>
      <c r="B229" s="49">
        <f>+År2024!D305</f>
        <v>33</v>
      </c>
      <c r="C229" s="50">
        <f t="shared" si="19"/>
        <v>6</v>
      </c>
      <c r="D229" s="50" t="str">
        <f t="shared" si="22"/>
        <v>Lørdag</v>
      </c>
      <c r="E229" s="51">
        <f>+År2024!E305</f>
        <v>45521</v>
      </c>
      <c r="F229" s="63">
        <f>+År2024!H305</f>
        <v>0</v>
      </c>
      <c r="G229" s="62">
        <f>+År2024!Y305</f>
        <v>0</v>
      </c>
      <c r="H229" s="52" t="str">
        <f>+IF(F229=0,"",År2024!I305)</f>
        <v/>
      </c>
      <c r="I229" s="52" t="str">
        <f>+IF(F229=0,"",År2024!J305)</f>
        <v/>
      </c>
      <c r="J229" s="52" t="str">
        <f>+IF(F229=0,"",År2024!K305)</f>
        <v/>
      </c>
      <c r="K229" s="52" t="str">
        <f t="shared" si="27"/>
        <v/>
      </c>
      <c r="L229" s="52" t="str">
        <f>+IF(F229=0,"",År2024!M305)</f>
        <v/>
      </c>
      <c r="M229" s="52" t="str">
        <f>+IF(F229=0,"",År2024!O305)</f>
        <v/>
      </c>
      <c r="N229" s="48"/>
      <c r="O229" s="53" t="str">
        <f>+IF(F229=0,"",År2024!P305)</f>
        <v/>
      </c>
      <c r="P229" s="53" t="str">
        <f>+IF(F229=0,"",År2024!Q305)</f>
        <v/>
      </c>
      <c r="Q229" s="50" t="str">
        <f>+IF(F229=0,"",År2024!R305)</f>
        <v/>
      </c>
      <c r="R229" s="50" t="str">
        <f>+IF(F229=0,"",År2024!S305)</f>
        <v/>
      </c>
      <c r="S229" s="48"/>
      <c r="T229" s="53" t="str">
        <f>+IF(F229=0,"",År2024!T305)</f>
        <v/>
      </c>
      <c r="U229" s="53" t="str">
        <f>+IF(G229=0,"",År2024!U305)</f>
        <v/>
      </c>
      <c r="V229" s="48"/>
      <c r="W229" s="54" t="str">
        <f>+IF(F229=0,"",År2024!W305)</f>
        <v/>
      </c>
      <c r="X229" s="48"/>
    </row>
    <row r="230" spans="1:24" x14ac:dyDescent="0.35">
      <c r="A230" s="49">
        <f>+År2024!B306</f>
        <v>2024</v>
      </c>
      <c r="B230" s="49">
        <f>+År2024!D306</f>
        <v>33</v>
      </c>
      <c r="C230" s="50">
        <f t="shared" si="19"/>
        <v>0</v>
      </c>
      <c r="D230" s="50" t="str">
        <f t="shared" si="22"/>
        <v>Søndag</v>
      </c>
      <c r="E230" s="51">
        <f>+År2024!E306</f>
        <v>45522</v>
      </c>
      <c r="F230" s="63">
        <f>+År2024!H306</f>
        <v>0</v>
      </c>
      <c r="G230" s="62">
        <f>+År2024!Y306</f>
        <v>0</v>
      </c>
      <c r="H230" s="52" t="str">
        <f>+IF(F230=0,"",År2024!I306)</f>
        <v/>
      </c>
      <c r="I230" s="52" t="str">
        <f>+IF(F230=0,"",År2024!J306)</f>
        <v/>
      </c>
      <c r="J230" s="52" t="str">
        <f>+IF(F230=0,"",År2024!K306)</f>
        <v/>
      </c>
      <c r="K230" s="52" t="str">
        <f t="shared" si="27"/>
        <v/>
      </c>
      <c r="L230" s="52" t="str">
        <f>+IF(F230=0,"",År2024!M306)</f>
        <v/>
      </c>
      <c r="M230" s="52" t="str">
        <f>+IF(F230=0,"",År2024!O306)</f>
        <v/>
      </c>
      <c r="N230" s="48"/>
      <c r="O230" s="53" t="str">
        <f>+IF(F230=0,"",År2024!P306)</f>
        <v/>
      </c>
      <c r="P230" s="53" t="str">
        <f>+IF(F230=0,"",År2024!Q306)</f>
        <v/>
      </c>
      <c r="Q230" s="50" t="str">
        <f>+IF(F230=0,"",År2024!R306)</f>
        <v/>
      </c>
      <c r="R230" s="50" t="str">
        <f>+IF(F230=0,"",År2024!S306)</f>
        <v/>
      </c>
      <c r="S230" s="48"/>
      <c r="T230" s="53" t="str">
        <f>+IF(F230=0,"",År2024!T306)</f>
        <v/>
      </c>
      <c r="U230" s="53" t="str">
        <f>+IF(G230=0,"",År2024!U306)</f>
        <v/>
      </c>
      <c r="V230" s="48"/>
      <c r="W230" s="54" t="str">
        <f>+IF(F230=0,"",År2024!W306)</f>
        <v/>
      </c>
      <c r="X230" s="48"/>
    </row>
    <row r="231" spans="1:24" x14ac:dyDescent="0.35">
      <c r="A231" s="49">
        <f>+År2024!B307</f>
        <v>2024</v>
      </c>
      <c r="B231" s="49">
        <f>+År2024!D307</f>
        <v>33</v>
      </c>
      <c r="C231" s="50">
        <f t="shared" si="19"/>
        <v>1</v>
      </c>
      <c r="D231" s="50" t="str">
        <f t="shared" si="22"/>
        <v>Mandag</v>
      </c>
      <c r="E231" s="51">
        <f>+År2024!E307</f>
        <v>45523</v>
      </c>
      <c r="F231" s="63">
        <f>+År2024!H307</f>
        <v>0</v>
      </c>
      <c r="G231" s="62">
        <f>+År2024!Y307</f>
        <v>0</v>
      </c>
      <c r="H231" s="52" t="str">
        <f>+IF(F231=0,"",År2024!I307)</f>
        <v/>
      </c>
      <c r="I231" s="52" t="str">
        <f>+IF(F231=0,"",År2024!J307)</f>
        <v/>
      </c>
      <c r="J231" s="52" t="str">
        <f>+IF(F231=0,"",År2024!K307)</f>
        <v/>
      </c>
      <c r="K231" s="52" t="str">
        <f t="shared" si="27"/>
        <v/>
      </c>
      <c r="L231" s="52" t="str">
        <f>+IF(F231=0,"",År2024!M307)</f>
        <v/>
      </c>
      <c r="M231" s="52" t="str">
        <f>+IF(F231=0,"",År2024!O307)</f>
        <v/>
      </c>
      <c r="N231" s="48"/>
      <c r="O231" s="53" t="str">
        <f>+IF(F231=0,"",År2024!P307)</f>
        <v/>
      </c>
      <c r="P231" s="53" t="str">
        <f>+IF(F231=0,"",År2024!Q307)</f>
        <v/>
      </c>
      <c r="Q231" s="50" t="str">
        <f>+IF(F231=0,"",År2024!R307)</f>
        <v/>
      </c>
      <c r="R231" s="50" t="str">
        <f>+IF(F231=0,"",År2024!S307)</f>
        <v/>
      </c>
      <c r="S231" s="48"/>
      <c r="T231" s="53" t="str">
        <f>+IF(F231=0,"",År2024!T307)</f>
        <v/>
      </c>
      <c r="U231" s="53" t="str">
        <f>+IF(F231=0,"",År2024!U307)</f>
        <v/>
      </c>
      <c r="V231" s="48"/>
      <c r="W231" s="54" t="str">
        <f>+IF(F231=0,"",År2024!W307)</f>
        <v/>
      </c>
      <c r="X231" s="48"/>
    </row>
    <row r="232" spans="1:24" x14ac:dyDescent="0.35">
      <c r="A232" s="49">
        <f>+År2024!B308</f>
        <v>2024</v>
      </c>
      <c r="B232" s="49">
        <f>+År2024!D308</f>
        <v>34</v>
      </c>
      <c r="C232" s="50">
        <f t="shared" si="19"/>
        <v>3</v>
      </c>
      <c r="D232" s="50" t="str">
        <f t="shared" si="22"/>
        <v>Onsdag</v>
      </c>
      <c r="E232" s="51">
        <f>+År2024!E308</f>
        <v>45525</v>
      </c>
      <c r="F232" s="63">
        <f>+År2024!H308</f>
        <v>0</v>
      </c>
      <c r="G232" s="62">
        <f>+År2024!Y308</f>
        <v>0</v>
      </c>
      <c r="H232" s="52" t="str">
        <f>+IF(F232=0,"",År2024!I308)</f>
        <v/>
      </c>
      <c r="I232" s="52" t="str">
        <f>+IF(F232=0,"",År2024!J308)</f>
        <v/>
      </c>
      <c r="J232" s="52" t="str">
        <f>+IF(F232=0,"",År2024!K308)</f>
        <v/>
      </c>
      <c r="K232" s="52" t="str">
        <f t="shared" ref="K232:K242" si="28">+IF(F232=0,"",J232-I232)</f>
        <v/>
      </c>
      <c r="L232" s="52" t="str">
        <f>+IF(F232=0,"",År2024!M308)</f>
        <v/>
      </c>
      <c r="M232" s="52" t="str">
        <f>+IF(F232=0,"",År2024!O308)</f>
        <v/>
      </c>
      <c r="N232" s="48"/>
      <c r="O232" s="53" t="str">
        <f>+IF(F232=0,"",År2024!P308)</f>
        <v/>
      </c>
      <c r="P232" s="53" t="str">
        <f>+IF(F232=0,"",År2024!Q308)</f>
        <v/>
      </c>
      <c r="Q232" s="50" t="str">
        <f>+IF(F232=0,"",År2024!R308)</f>
        <v/>
      </c>
      <c r="R232" s="50" t="str">
        <f>+IF(F232=0,"",År2024!S308)</f>
        <v/>
      </c>
      <c r="S232" s="48"/>
      <c r="T232" s="53" t="str">
        <f>+IF(F232=0,"",År2024!T308)</f>
        <v/>
      </c>
      <c r="U232" s="53" t="str">
        <f>+IF(F232=0,"",År2024!U308)</f>
        <v/>
      </c>
      <c r="V232" s="48"/>
      <c r="W232" s="54" t="str">
        <f>+IF(F232=0,"",År2024!W308)</f>
        <v/>
      </c>
      <c r="X232" s="48"/>
    </row>
    <row r="233" spans="1:24" x14ac:dyDescent="0.35">
      <c r="A233" s="49">
        <f>+År2024!B309</f>
        <v>2024</v>
      </c>
      <c r="B233" s="49">
        <f>+År2024!D309</f>
        <v>34</v>
      </c>
      <c r="C233" s="50">
        <f t="shared" si="19"/>
        <v>4</v>
      </c>
      <c r="D233" s="50" t="str">
        <f t="shared" si="22"/>
        <v>Torsdag</v>
      </c>
      <c r="E233" s="51">
        <f>+År2024!E309</f>
        <v>45526</v>
      </c>
      <c r="F233" s="63">
        <f>+År2024!H309</f>
        <v>0</v>
      </c>
      <c r="G233" s="62">
        <f>+År2024!Y309</f>
        <v>0</v>
      </c>
      <c r="H233" s="52" t="str">
        <f>+IF(F233=0,"",År2024!I309)</f>
        <v/>
      </c>
      <c r="I233" s="52" t="str">
        <f>+IF(F233=0,"",År2024!J309)</f>
        <v/>
      </c>
      <c r="J233" s="52" t="str">
        <f>+IF(F233=0,"",År2024!K309)</f>
        <v/>
      </c>
      <c r="K233" s="52" t="str">
        <f t="shared" si="28"/>
        <v/>
      </c>
      <c r="L233" s="52" t="str">
        <f>+IF(F233=0,"",År2024!M309)</f>
        <v/>
      </c>
      <c r="M233" s="52" t="str">
        <f>+IF(F233=0,"",År2024!O309)</f>
        <v/>
      </c>
      <c r="N233" s="48"/>
      <c r="O233" s="53" t="str">
        <f>+IF(F233=0,"",År2024!P309)</f>
        <v/>
      </c>
      <c r="P233" s="53" t="str">
        <f>+IF(F233=0,"",År2024!Q309)</f>
        <v/>
      </c>
      <c r="Q233" s="50" t="str">
        <f>+IF(F233=0,"",År2024!R309)</f>
        <v/>
      </c>
      <c r="R233" s="50" t="str">
        <f>+IF(F233=0,"",År2024!S309)</f>
        <v/>
      </c>
      <c r="S233" s="48"/>
      <c r="T233" s="53" t="str">
        <f>+IF(F233=0,"",År2024!T309)</f>
        <v/>
      </c>
      <c r="U233" s="53" t="str">
        <f>+IF(F233=0,"",År2024!U309)</f>
        <v/>
      </c>
      <c r="V233" s="48"/>
      <c r="W233" s="54" t="str">
        <f>+IF(F233=0,"",År2024!W309)</f>
        <v/>
      </c>
      <c r="X233" s="48"/>
    </row>
    <row r="234" spans="1:24" x14ac:dyDescent="0.35">
      <c r="A234" s="49">
        <f>+År2024!B310</f>
        <v>2024</v>
      </c>
      <c r="B234" s="49">
        <f>+År2024!D310</f>
        <v>34</v>
      </c>
      <c r="C234" s="50">
        <f t="shared" si="19"/>
        <v>5</v>
      </c>
      <c r="D234" s="50" t="str">
        <f t="shared" si="22"/>
        <v>Fredag</v>
      </c>
      <c r="E234" s="51">
        <f>+År2024!E310</f>
        <v>45527</v>
      </c>
      <c r="F234" s="63">
        <f>+År2024!H310</f>
        <v>0</v>
      </c>
      <c r="G234" s="62">
        <f>+År2024!Y310</f>
        <v>0</v>
      </c>
      <c r="H234" s="52" t="str">
        <f>+IF(F234=0,"",År2024!I310)</f>
        <v/>
      </c>
      <c r="I234" s="52" t="str">
        <f>+IF(F234=0,"",År2024!J310)</f>
        <v/>
      </c>
      <c r="J234" s="52" t="str">
        <f>+IF(F234=0,"",År2024!K310)</f>
        <v/>
      </c>
      <c r="K234" s="52" t="str">
        <f t="shared" si="28"/>
        <v/>
      </c>
      <c r="L234" s="52" t="str">
        <f>+IF(F234=0,"",År2024!M310)</f>
        <v/>
      </c>
      <c r="M234" s="52" t="str">
        <f>+IF(F234=0,"",År2024!O310)</f>
        <v/>
      </c>
      <c r="N234" s="48"/>
      <c r="O234" s="53" t="str">
        <f>+IF(F234=0,"",År2024!P310)</f>
        <v/>
      </c>
      <c r="P234" s="53" t="str">
        <f>+IF(F234=0,"",År2024!Q310)</f>
        <v/>
      </c>
      <c r="Q234" s="50" t="str">
        <f>+IF(F234=0,"",År2024!R310)</f>
        <v/>
      </c>
      <c r="R234" s="50" t="str">
        <f>+IF(F234=0,"",År2024!S310)</f>
        <v/>
      </c>
      <c r="S234" s="48"/>
      <c r="T234" s="53" t="str">
        <f>+IF(F234=0,"",År2024!T310)</f>
        <v/>
      </c>
      <c r="U234" s="53" t="str">
        <f>+IF(F234=0,"",År2024!U310)</f>
        <v/>
      </c>
      <c r="V234" s="48"/>
      <c r="W234" s="54" t="str">
        <f>+IF(F234=0,"",År2024!W310)</f>
        <v/>
      </c>
      <c r="X234" s="48"/>
    </row>
    <row r="235" spans="1:24" x14ac:dyDescent="0.35">
      <c r="A235" s="49">
        <f>+År2024!B311</f>
        <v>2024</v>
      </c>
      <c r="B235" s="49">
        <f>+År2024!D311</f>
        <v>34</v>
      </c>
      <c r="C235" s="50">
        <f t="shared" si="19"/>
        <v>6</v>
      </c>
      <c r="D235" s="50" t="str">
        <f t="shared" si="22"/>
        <v>Lørdag</v>
      </c>
      <c r="E235" s="51">
        <f>+År2024!E311</f>
        <v>45528</v>
      </c>
      <c r="F235" s="63">
        <f>+År2024!H311</f>
        <v>0</v>
      </c>
      <c r="G235" s="62">
        <f>+År2024!Y311</f>
        <v>0</v>
      </c>
      <c r="H235" s="52" t="str">
        <f>+IF(F235=0,"",År2024!I311)</f>
        <v/>
      </c>
      <c r="I235" s="52" t="str">
        <f>+IF(F235=0,"",År2024!J311)</f>
        <v/>
      </c>
      <c r="J235" s="52" t="str">
        <f>+IF(F235=0,"",År2024!K311)</f>
        <v/>
      </c>
      <c r="K235" s="52" t="str">
        <f t="shared" si="28"/>
        <v/>
      </c>
      <c r="L235" s="52" t="str">
        <f>+IF(F235=0,"",År2024!M311)</f>
        <v/>
      </c>
      <c r="M235" s="52" t="str">
        <f>+IF(F235=0,"",År2024!O311)</f>
        <v/>
      </c>
      <c r="N235" s="48"/>
      <c r="O235" s="53" t="str">
        <f>+IF(F235=0,"",År2024!P311)</f>
        <v/>
      </c>
      <c r="P235" s="53" t="str">
        <f>+IF(F235=0,"",År2024!Q311)</f>
        <v/>
      </c>
      <c r="Q235" s="50" t="str">
        <f>+IF(F235=0,"",År2024!R311)</f>
        <v/>
      </c>
      <c r="R235" s="50" t="str">
        <f>+IF(F235=0,"",År2024!S311)</f>
        <v/>
      </c>
      <c r="S235" s="48"/>
      <c r="T235" s="53" t="str">
        <f>+IF(F235=0,"",År2024!T311)</f>
        <v/>
      </c>
      <c r="U235" s="53" t="str">
        <f>+IF(F235=0,"",År2024!U311)</f>
        <v/>
      </c>
      <c r="V235" s="48"/>
      <c r="W235" s="54" t="str">
        <f>+IF(F235=0,"",År2024!W311)</f>
        <v/>
      </c>
      <c r="X235" s="48"/>
    </row>
    <row r="236" spans="1:24" x14ac:dyDescent="0.35">
      <c r="A236" s="49">
        <f>+År2024!B312</f>
        <v>2024</v>
      </c>
      <c r="B236" s="49">
        <f>+År2024!D312</f>
        <v>34</v>
      </c>
      <c r="C236" s="50">
        <f t="shared" si="19"/>
        <v>0</v>
      </c>
      <c r="D236" s="50" t="str">
        <f t="shared" si="22"/>
        <v>Søndag</v>
      </c>
      <c r="E236" s="51">
        <f>+År2024!E312</f>
        <v>45529</v>
      </c>
      <c r="F236" s="63">
        <f>+År2024!H312</f>
        <v>0</v>
      </c>
      <c r="G236" s="62">
        <f>+År2024!Y312</f>
        <v>0</v>
      </c>
      <c r="H236" s="52" t="str">
        <f>+IF(F236=0,"",År2024!I312)</f>
        <v/>
      </c>
      <c r="I236" s="52" t="str">
        <f>+IF(F236=0,"",År2024!J312)</f>
        <v/>
      </c>
      <c r="J236" s="52" t="str">
        <f>+IF(F236=0,"",År2024!K312)</f>
        <v/>
      </c>
      <c r="K236" s="52" t="str">
        <f t="shared" si="28"/>
        <v/>
      </c>
      <c r="L236" s="52" t="str">
        <f>+IF(F236=0,"",År2024!M312)</f>
        <v/>
      </c>
      <c r="M236" s="52" t="str">
        <f>+IF(F236=0,"",År2024!O312)</f>
        <v/>
      </c>
      <c r="N236" s="48"/>
      <c r="O236" s="53" t="str">
        <f>+IF(F236=0,"",År2024!P312)</f>
        <v/>
      </c>
      <c r="P236" s="53" t="str">
        <f>+IF(F236=0,"",År2024!Q312)</f>
        <v/>
      </c>
      <c r="Q236" s="50" t="str">
        <f>+IF(F236=0,"",År2024!R312)</f>
        <v/>
      </c>
      <c r="R236" s="50" t="str">
        <f>+IF(F236=0,"",År2024!S312)</f>
        <v/>
      </c>
      <c r="S236" s="48"/>
      <c r="T236" s="53" t="str">
        <f>+IF(F236=0,"",År2024!T312)</f>
        <v/>
      </c>
      <c r="U236" s="53" t="str">
        <f>+IF(F236=0,"",År2024!U312)</f>
        <v/>
      </c>
      <c r="V236" s="48"/>
      <c r="W236" s="54" t="str">
        <f>+IF(F236=0,"",År2024!W312)</f>
        <v/>
      </c>
      <c r="X236" s="48"/>
    </row>
    <row r="237" spans="1:24" x14ac:dyDescent="0.35">
      <c r="A237" s="49">
        <f>+År2024!B313</f>
        <v>2024</v>
      </c>
      <c r="B237" s="49">
        <f>+År2024!D313</f>
        <v>34</v>
      </c>
      <c r="C237" s="50">
        <f t="shared" si="19"/>
        <v>1</v>
      </c>
      <c r="D237" s="50" t="str">
        <f t="shared" si="22"/>
        <v>Mandag</v>
      </c>
      <c r="E237" s="51">
        <f>+År2024!E313</f>
        <v>45530</v>
      </c>
      <c r="F237" s="63">
        <f>+År2024!H313</f>
        <v>0</v>
      </c>
      <c r="G237" s="62">
        <f>+År2024!Y313</f>
        <v>0</v>
      </c>
      <c r="H237" s="52" t="str">
        <f>+IF(F237=0,"",År2024!I313)</f>
        <v/>
      </c>
      <c r="I237" s="52" t="str">
        <f>+IF(F237=0,"",År2024!J313)</f>
        <v/>
      </c>
      <c r="J237" s="52" t="str">
        <f>+IF(F237=0,"",År2024!K313)</f>
        <v/>
      </c>
      <c r="K237" s="52" t="str">
        <f t="shared" si="28"/>
        <v/>
      </c>
      <c r="L237" s="52" t="str">
        <f>+IF(F237=0,"",År2024!M313)</f>
        <v/>
      </c>
      <c r="M237" s="52" t="str">
        <f>+IF(F237=0,"",År2024!O313)</f>
        <v/>
      </c>
      <c r="N237" s="48"/>
      <c r="O237" s="53" t="str">
        <f>+IF(F237=0,"",År2024!P313)</f>
        <v/>
      </c>
      <c r="P237" s="53" t="str">
        <f>+IF(F237=0,"",År2024!Q313)</f>
        <v/>
      </c>
      <c r="Q237" s="50" t="str">
        <f>+IF(F237=0,"",År2024!R313)</f>
        <v/>
      </c>
      <c r="R237" s="50" t="str">
        <f>+IF(F237=0,"",År2024!S313)</f>
        <v/>
      </c>
      <c r="S237" s="48"/>
      <c r="T237" s="53" t="str">
        <f>+IF(F237=0,"",År2024!T313)</f>
        <v/>
      </c>
      <c r="U237" s="53" t="str">
        <f>+IF(F237=0,"",År2024!U313)</f>
        <v/>
      </c>
      <c r="V237" s="48"/>
      <c r="W237" s="54" t="str">
        <f>+IF(F237=0,"",År2024!W313)</f>
        <v/>
      </c>
      <c r="X237" s="48"/>
    </row>
    <row r="238" spans="1:24" x14ac:dyDescent="0.35">
      <c r="A238" s="49">
        <f>+År2024!B314</f>
        <v>2024</v>
      </c>
      <c r="B238" s="49">
        <f>+År2024!D314</f>
        <v>35</v>
      </c>
      <c r="C238" s="50">
        <f t="shared" si="19"/>
        <v>3</v>
      </c>
      <c r="D238" s="50" t="str">
        <f t="shared" si="22"/>
        <v>Onsdag</v>
      </c>
      <c r="E238" s="51">
        <f>+År2024!E314</f>
        <v>45532</v>
      </c>
      <c r="F238" s="63">
        <f>+År2024!H314</f>
        <v>0</v>
      </c>
      <c r="G238" s="62">
        <f>+År2024!Y314</f>
        <v>0</v>
      </c>
      <c r="H238" s="52" t="str">
        <f>+IF(F238=0,"",År2024!I314)</f>
        <v/>
      </c>
      <c r="I238" s="52" t="str">
        <f>+IF(F238=0,"",År2024!J314)</f>
        <v/>
      </c>
      <c r="J238" s="52" t="str">
        <f>+IF(F238=0,"",År2024!K314)</f>
        <v/>
      </c>
      <c r="K238" s="52" t="str">
        <f t="shared" si="28"/>
        <v/>
      </c>
      <c r="L238" s="52" t="str">
        <f>+IF(F238=0,"",År2024!M314)</f>
        <v/>
      </c>
      <c r="M238" s="52" t="str">
        <f>+IF(F238=0,"",År2024!O314)</f>
        <v/>
      </c>
      <c r="N238" s="48"/>
      <c r="O238" s="53" t="str">
        <f>+IF(F238=0,"",År2024!P314)</f>
        <v/>
      </c>
      <c r="P238" s="53" t="str">
        <f>+IF(F238=0,"",År2024!Q314)</f>
        <v/>
      </c>
      <c r="Q238" s="50" t="str">
        <f>+IF(F238=0,"",År2024!R314)</f>
        <v/>
      </c>
      <c r="R238" s="50" t="str">
        <f>+IF(F238=0,"",År2024!S314)</f>
        <v/>
      </c>
      <c r="S238" s="48"/>
      <c r="T238" s="53" t="str">
        <f>+IF(F238=0,"",År2024!T314)</f>
        <v/>
      </c>
      <c r="U238" s="53" t="str">
        <f>+IF(F238=0,"",År2024!U314)</f>
        <v/>
      </c>
      <c r="V238" s="48"/>
      <c r="W238" s="54" t="str">
        <f>+IF(F238=0,"",År2024!W314)</f>
        <v/>
      </c>
      <c r="X238" s="48"/>
    </row>
    <row r="239" spans="1:24" x14ac:dyDescent="0.35">
      <c r="A239" s="49">
        <f>+År2024!B315</f>
        <v>2024</v>
      </c>
      <c r="B239" s="49">
        <f>+År2024!D315</f>
        <v>35</v>
      </c>
      <c r="C239" s="50">
        <f t="shared" si="19"/>
        <v>4</v>
      </c>
      <c r="D239" s="50" t="str">
        <f t="shared" si="22"/>
        <v>Torsdag</v>
      </c>
      <c r="E239" s="51">
        <f>+År2024!E315</f>
        <v>45533</v>
      </c>
      <c r="F239" s="63">
        <f>+År2024!H315</f>
        <v>0</v>
      </c>
      <c r="G239" s="62">
        <f>+År2024!Y315</f>
        <v>0</v>
      </c>
      <c r="H239" s="52" t="str">
        <f>+IF(F239=0,"",År2024!I315)</f>
        <v/>
      </c>
      <c r="I239" s="52" t="str">
        <f>+IF(F239=0,"",År2024!J315)</f>
        <v/>
      </c>
      <c r="J239" s="52" t="str">
        <f>+IF(F239=0,"",År2024!K315)</f>
        <v/>
      </c>
      <c r="K239" s="52" t="str">
        <f t="shared" si="28"/>
        <v/>
      </c>
      <c r="L239" s="52" t="str">
        <f>+IF(F239=0,"",År2024!M315)</f>
        <v/>
      </c>
      <c r="M239" s="52" t="str">
        <f>+IF(F239=0,"",År2024!O315)</f>
        <v/>
      </c>
      <c r="N239" s="48"/>
      <c r="O239" s="53" t="str">
        <f>+IF(F239=0,"",År2024!P315)</f>
        <v/>
      </c>
      <c r="P239" s="53" t="str">
        <f>+IF(F239=0,"",År2024!Q315)</f>
        <v/>
      </c>
      <c r="Q239" s="50" t="str">
        <f>+IF(F239=0,"",År2024!R315)</f>
        <v/>
      </c>
      <c r="R239" s="50" t="str">
        <f>+IF(F239=0,"",År2024!S315)</f>
        <v/>
      </c>
      <c r="S239" s="48"/>
      <c r="T239" s="53" t="str">
        <f>+IF(F239=0,"",År2024!T315)</f>
        <v/>
      </c>
      <c r="U239" s="53" t="str">
        <f>+IF(F239=0,"",År2024!U315)</f>
        <v/>
      </c>
      <c r="V239" s="48"/>
      <c r="W239" s="54" t="str">
        <f>+IF(F239=0,"",År2024!W315)</f>
        <v/>
      </c>
      <c r="X239" s="48"/>
    </row>
    <row r="240" spans="1:24" x14ac:dyDescent="0.35">
      <c r="A240" s="49">
        <f>+År2024!B316</f>
        <v>2024</v>
      </c>
      <c r="B240" s="49">
        <f>+År2024!D316</f>
        <v>35</v>
      </c>
      <c r="C240" s="50">
        <f t="shared" si="19"/>
        <v>5</v>
      </c>
      <c r="D240" s="50" t="str">
        <f t="shared" si="22"/>
        <v>Fredag</v>
      </c>
      <c r="E240" s="51">
        <f>+År2024!E316</f>
        <v>45534</v>
      </c>
      <c r="F240" s="63">
        <f>+År2024!H316</f>
        <v>0</v>
      </c>
      <c r="G240" s="62">
        <f>+År2024!Y316</f>
        <v>0</v>
      </c>
      <c r="H240" s="52" t="str">
        <f>+IF(F240=0,"",År2024!I316)</f>
        <v/>
      </c>
      <c r="I240" s="52" t="str">
        <f>+IF(F240=0,"",År2024!J316)</f>
        <v/>
      </c>
      <c r="J240" s="52" t="str">
        <f>+IF(F240=0,"",År2024!K316)</f>
        <v/>
      </c>
      <c r="K240" s="52" t="str">
        <f t="shared" si="28"/>
        <v/>
      </c>
      <c r="L240" s="52" t="str">
        <f>+IF(F240=0,"",År2024!M316)</f>
        <v/>
      </c>
      <c r="M240" s="52" t="str">
        <f>+IF(F240=0,"",År2024!O316)</f>
        <v/>
      </c>
      <c r="N240" s="48"/>
      <c r="O240" s="53" t="str">
        <f>+IF(F240=0,"",År2024!P316)</f>
        <v/>
      </c>
      <c r="P240" s="53" t="str">
        <f>+IF(F240=0,"",År2024!Q316)</f>
        <v/>
      </c>
      <c r="Q240" s="50" t="str">
        <f>+IF(F240=0,"",År2024!R316)</f>
        <v/>
      </c>
      <c r="R240" s="50" t="str">
        <f>+IF(F240=0,"",År2024!S316)</f>
        <v/>
      </c>
      <c r="S240" s="48"/>
      <c r="T240" s="53" t="str">
        <f>+IF(F240=0,"",År2024!T316)</f>
        <v/>
      </c>
      <c r="U240" s="53" t="str">
        <f>+IF(F240=0,"",År2024!U316)</f>
        <v/>
      </c>
      <c r="V240" s="48"/>
      <c r="W240" s="54" t="str">
        <f>+IF(F240=0,"",År2024!W316)</f>
        <v/>
      </c>
      <c r="X240" s="48"/>
    </row>
    <row r="241" spans="1:24" x14ac:dyDescent="0.35">
      <c r="A241" s="49">
        <f>+År2024!B317</f>
        <v>2024</v>
      </c>
      <c r="B241" s="49">
        <f>+År2024!D317</f>
        <v>35</v>
      </c>
      <c r="C241" s="50">
        <f t="shared" si="19"/>
        <v>6</v>
      </c>
      <c r="D241" s="50" t="str">
        <f t="shared" si="22"/>
        <v>Lørdag</v>
      </c>
      <c r="E241" s="51">
        <f>+År2024!E317</f>
        <v>45535</v>
      </c>
      <c r="F241" s="63">
        <f>+År2024!H317</f>
        <v>0</v>
      </c>
      <c r="G241" s="62">
        <f>+År2024!Y317</f>
        <v>0</v>
      </c>
      <c r="H241" s="52" t="str">
        <f>+IF(F241=0,"",År2024!I317)</f>
        <v/>
      </c>
      <c r="I241" s="52" t="str">
        <f>+IF(F241=0,"",År2024!J317)</f>
        <v/>
      </c>
      <c r="J241" s="52" t="str">
        <f>+IF(F241=0,"",År2024!K317)</f>
        <v/>
      </c>
      <c r="K241" s="52" t="str">
        <f t="shared" si="28"/>
        <v/>
      </c>
      <c r="L241" s="52" t="str">
        <f>+IF(F241=0,"",År2024!M317)</f>
        <v/>
      </c>
      <c r="M241" s="52" t="str">
        <f>+IF(F241=0,"",År2024!O317)</f>
        <v/>
      </c>
      <c r="N241" s="48"/>
      <c r="O241" s="53" t="str">
        <f>+IF(F241=0,"",År2024!P317)</f>
        <v/>
      </c>
      <c r="P241" s="53" t="str">
        <f>+IF(F241=0,"",År2024!Q317)</f>
        <v/>
      </c>
      <c r="Q241" s="50" t="str">
        <f>+IF(F241=0,"",År2024!R317)</f>
        <v/>
      </c>
      <c r="R241" s="50" t="str">
        <f>+IF(F241=0,"",År2024!S317)</f>
        <v/>
      </c>
      <c r="S241" s="48"/>
      <c r="T241" s="53" t="str">
        <f>+IF(F241=0,"",År2024!T317)</f>
        <v/>
      </c>
      <c r="U241" s="53" t="str">
        <f>+IF(F241=0,"",År2024!U317)</f>
        <v/>
      </c>
      <c r="V241" s="48"/>
      <c r="W241" s="54" t="str">
        <f>+IF(F241=0,"",År2024!W317)</f>
        <v/>
      </c>
      <c r="X241" s="48"/>
    </row>
    <row r="242" spans="1:24" x14ac:dyDescent="0.35">
      <c r="A242" s="49">
        <f>+År2024!B318</f>
        <v>2024</v>
      </c>
      <c r="B242" s="49">
        <f>+År2024!D318</f>
        <v>35</v>
      </c>
      <c r="C242" s="50">
        <f t="shared" ref="C242:C305" si="29">WEEKDAY(E242)-1</f>
        <v>0</v>
      </c>
      <c r="D242" s="50" t="str">
        <f t="shared" si="22"/>
        <v>Søndag</v>
      </c>
      <c r="E242" s="51">
        <f>+År2024!E318</f>
        <v>45536</v>
      </c>
      <c r="F242" s="63">
        <f>+År2024!H318</f>
        <v>0</v>
      </c>
      <c r="G242" s="62">
        <f>+År2024!Y318</f>
        <v>0</v>
      </c>
      <c r="H242" s="52" t="str">
        <f>+IF(F242=0,"",År2024!I318)</f>
        <v/>
      </c>
      <c r="I242" s="52" t="str">
        <f>+IF(F242=0,"",År2024!J318)</f>
        <v/>
      </c>
      <c r="J242" s="52" t="str">
        <f>+IF(F242=0,"",År2024!K318)</f>
        <v/>
      </c>
      <c r="K242" s="52" t="str">
        <f t="shared" si="28"/>
        <v/>
      </c>
      <c r="L242" s="52" t="str">
        <f>+IF(F242=0,"",År2024!M318)</f>
        <v/>
      </c>
      <c r="M242" s="52" t="str">
        <f>+IF(F242=0,"",År2024!O318)</f>
        <v/>
      </c>
      <c r="N242" s="48"/>
      <c r="O242" s="53" t="str">
        <f>+IF(F242=0,"",År2024!P318)</f>
        <v/>
      </c>
      <c r="P242" s="53" t="str">
        <f>+IF(F242=0,"",År2024!Q318)</f>
        <v/>
      </c>
      <c r="Q242" s="50" t="str">
        <f>+IF(F242=0,"",År2024!R318)</f>
        <v/>
      </c>
      <c r="R242" s="50" t="str">
        <f>+IF(F242=0,"",År2024!S318)</f>
        <v/>
      </c>
      <c r="S242" s="48"/>
      <c r="T242" s="53" t="str">
        <f>+IF(F242=0,"",År2024!T318)</f>
        <v/>
      </c>
      <c r="U242" s="53" t="str">
        <f>+IF(F242=0,"",År2024!U318)</f>
        <v/>
      </c>
      <c r="V242" s="48"/>
      <c r="W242" s="54" t="str">
        <f>+IF(F242=0,"",År2024!W318)</f>
        <v/>
      </c>
      <c r="X242" s="48"/>
    </row>
    <row r="243" spans="1:24" x14ac:dyDescent="0.35">
      <c r="A243" s="49">
        <f>+År2024!B319</f>
        <v>2024</v>
      </c>
      <c r="B243" s="49">
        <f>+År2024!D319</f>
        <v>35</v>
      </c>
      <c r="C243" s="50">
        <f t="shared" si="29"/>
        <v>1</v>
      </c>
      <c r="D243" s="50" t="str">
        <f t="shared" si="22"/>
        <v>Mandag</v>
      </c>
      <c r="E243" s="51">
        <f>+År2024!E319</f>
        <v>45537</v>
      </c>
      <c r="F243" s="63">
        <f>+År2024!H319</f>
        <v>0</v>
      </c>
      <c r="G243" s="62">
        <f>+År2024!Y319</f>
        <v>0</v>
      </c>
      <c r="H243" s="52" t="str">
        <f>+IF(F243=0,"",År2024!I319)</f>
        <v/>
      </c>
      <c r="I243" s="52" t="str">
        <f>+IF(F243=0,"",År2024!J319)</f>
        <v/>
      </c>
      <c r="J243" s="52" t="str">
        <f>+IF(F243=0,"",År2024!K319)</f>
        <v/>
      </c>
      <c r="K243" s="52" t="str">
        <f t="shared" ref="K243:K248" si="30">+IF(F243=0,"",J243-I243)</f>
        <v/>
      </c>
      <c r="L243" s="52" t="str">
        <f>+IF(F243=0,"",År2024!M319)</f>
        <v/>
      </c>
      <c r="M243" s="52" t="str">
        <f>+IF(F243=0,"",År2024!O319)</f>
        <v/>
      </c>
      <c r="N243" s="48"/>
      <c r="O243" s="53" t="str">
        <f>+IF(F243=0,"",År2024!P319)</f>
        <v/>
      </c>
      <c r="P243" s="53" t="str">
        <f>+IF(F243=0,"",År2024!Q319)</f>
        <v/>
      </c>
      <c r="Q243" s="50" t="str">
        <f>+IF(F243=0,"",År2024!R319)</f>
        <v/>
      </c>
      <c r="R243" s="50" t="str">
        <f>+IF(F243=0,"",År2024!S319)</f>
        <v/>
      </c>
      <c r="S243" s="48"/>
      <c r="T243" s="53" t="str">
        <f>+IF(F243=0,"",År2024!T319)</f>
        <v/>
      </c>
      <c r="U243" s="53" t="str">
        <f>+IF(F243=0,"",År2024!U319)</f>
        <v/>
      </c>
      <c r="V243" s="48"/>
      <c r="W243" s="54" t="str">
        <f>+IF(F243=0,"",År2024!W319)</f>
        <v/>
      </c>
      <c r="X243" s="48"/>
    </row>
    <row r="244" spans="1:24" x14ac:dyDescent="0.35">
      <c r="A244" s="49">
        <f>+År2024!B320</f>
        <v>2024</v>
      </c>
      <c r="B244" s="49">
        <f>+År2024!D320</f>
        <v>36</v>
      </c>
      <c r="C244" s="50">
        <f t="shared" si="29"/>
        <v>3</v>
      </c>
      <c r="D244" s="50" t="str">
        <f t="shared" si="22"/>
        <v>Onsdag</v>
      </c>
      <c r="E244" s="51">
        <f>+År2024!E320</f>
        <v>45539</v>
      </c>
      <c r="F244" s="63">
        <f>+År2024!H320</f>
        <v>0</v>
      </c>
      <c r="G244" s="62">
        <f>+År2024!Y320</f>
        <v>0</v>
      </c>
      <c r="H244" s="52" t="str">
        <f>+IF(F244=0,"",År2024!I320)</f>
        <v/>
      </c>
      <c r="I244" s="52" t="str">
        <f>+IF(F244=0,"",År2024!J320)</f>
        <v/>
      </c>
      <c r="J244" s="52" t="str">
        <f>+IF(F244=0,"",År2024!K320)</f>
        <v/>
      </c>
      <c r="K244" s="52" t="str">
        <f t="shared" si="30"/>
        <v/>
      </c>
      <c r="L244" s="52" t="str">
        <f>+IF(F244=0,"",År2024!M320)</f>
        <v/>
      </c>
      <c r="M244" s="52" t="str">
        <f>+IF(F244=0,"",År2024!O320)</f>
        <v/>
      </c>
      <c r="N244" s="48"/>
      <c r="O244" s="53" t="str">
        <f>+IF(F244=0,"",År2024!P320)</f>
        <v/>
      </c>
      <c r="P244" s="53" t="str">
        <f>+IF(F244=0,"",År2024!Q320)</f>
        <v/>
      </c>
      <c r="Q244" s="50" t="str">
        <f>+IF(F244=0,"",År2024!R320)</f>
        <v/>
      </c>
      <c r="R244" s="50" t="str">
        <f>+IF(F244=0,"",År2024!S320)</f>
        <v/>
      </c>
      <c r="S244" s="48"/>
      <c r="T244" s="53" t="str">
        <f>+IF(F244=0,"",År2024!T320)</f>
        <v/>
      </c>
      <c r="U244" s="53" t="str">
        <f>+IF(F244=0,"",År2024!U320)</f>
        <v/>
      </c>
      <c r="V244" s="48"/>
      <c r="W244" s="54" t="str">
        <f>+IF(F244=0,"",År2024!W320)</f>
        <v/>
      </c>
      <c r="X244" s="48"/>
    </row>
    <row r="245" spans="1:24" x14ac:dyDescent="0.35">
      <c r="A245" s="49">
        <f>+År2024!B321</f>
        <v>2024</v>
      </c>
      <c r="B245" s="49">
        <f>+År2024!D321</f>
        <v>36</v>
      </c>
      <c r="C245" s="50">
        <f t="shared" si="29"/>
        <v>4</v>
      </c>
      <c r="D245" s="50" t="str">
        <f t="shared" si="22"/>
        <v>Torsdag</v>
      </c>
      <c r="E245" s="51">
        <f>+År2024!E321</f>
        <v>45540</v>
      </c>
      <c r="F245" s="63">
        <f>+År2024!H321</f>
        <v>0</v>
      </c>
      <c r="G245" s="62">
        <f>+År2024!Y321</f>
        <v>0</v>
      </c>
      <c r="H245" s="52" t="str">
        <f>+IF(F245=0,"",År2024!I321)</f>
        <v/>
      </c>
      <c r="I245" s="52" t="str">
        <f>+IF(F245=0,"",År2024!J321)</f>
        <v/>
      </c>
      <c r="J245" s="52" t="str">
        <f>+IF(F245=0,"",År2024!K321)</f>
        <v/>
      </c>
      <c r="K245" s="52" t="str">
        <f t="shared" si="30"/>
        <v/>
      </c>
      <c r="L245" s="52" t="str">
        <f>+IF(F245=0,"",År2024!M321)</f>
        <v/>
      </c>
      <c r="M245" s="52" t="str">
        <f>+IF(F245=0,"",År2024!O321)</f>
        <v/>
      </c>
      <c r="N245" s="48"/>
      <c r="O245" s="53" t="str">
        <f>+IF(F245=0,"",År2024!P321)</f>
        <v/>
      </c>
      <c r="P245" s="53" t="str">
        <f>+IF(F245=0,"",År2024!Q321)</f>
        <v/>
      </c>
      <c r="Q245" s="50" t="str">
        <f>+IF(F245=0,"",År2024!R321)</f>
        <v/>
      </c>
      <c r="R245" s="50" t="str">
        <f>+IF(F245=0,"",År2024!S321)</f>
        <v/>
      </c>
      <c r="S245" s="48"/>
      <c r="T245" s="53" t="str">
        <f>+IF(F245=0,"",År2024!T321)</f>
        <v/>
      </c>
      <c r="U245" s="53" t="str">
        <f>+IF(F245=0,"",År2024!U321)</f>
        <v/>
      </c>
      <c r="V245" s="48"/>
      <c r="W245" s="54" t="str">
        <f>+IF(F245=0,"",År2024!W321)</f>
        <v/>
      </c>
      <c r="X245" s="48"/>
    </row>
    <row r="246" spans="1:24" x14ac:dyDescent="0.35">
      <c r="A246" s="49">
        <f>+År2024!B322</f>
        <v>2024</v>
      </c>
      <c r="B246" s="49">
        <f>+År2024!D322</f>
        <v>36</v>
      </c>
      <c r="C246" s="50">
        <f t="shared" si="29"/>
        <v>5</v>
      </c>
      <c r="D246" s="50" t="str">
        <f t="shared" si="22"/>
        <v>Fredag</v>
      </c>
      <c r="E246" s="51">
        <f>+År2024!E322</f>
        <v>45541</v>
      </c>
      <c r="F246" s="63">
        <f>+År2024!H322</f>
        <v>0</v>
      </c>
      <c r="G246" s="62">
        <f>+År2024!Y322</f>
        <v>0</v>
      </c>
      <c r="H246" s="52" t="str">
        <f>+IF(F246=0,"",År2024!I322)</f>
        <v/>
      </c>
      <c r="I246" s="52" t="str">
        <f>+IF(F246=0,"",År2024!J322)</f>
        <v/>
      </c>
      <c r="J246" s="52" t="str">
        <f>+IF(F246=0,"",År2024!K322)</f>
        <v/>
      </c>
      <c r="K246" s="52" t="str">
        <f t="shared" si="30"/>
        <v/>
      </c>
      <c r="L246" s="52" t="str">
        <f>+IF(F246=0,"",År2024!M322)</f>
        <v/>
      </c>
      <c r="M246" s="52" t="str">
        <f>+IF(F246=0,"",År2024!O322)</f>
        <v/>
      </c>
      <c r="N246" s="48"/>
      <c r="O246" s="53" t="str">
        <f>+IF(F246=0,"",År2024!P322)</f>
        <v/>
      </c>
      <c r="P246" s="53" t="str">
        <f>+IF(F246=0,"",År2024!Q322)</f>
        <v/>
      </c>
      <c r="Q246" s="50" t="str">
        <f>+IF(F246=0,"",År2024!R322)</f>
        <v/>
      </c>
      <c r="R246" s="50" t="str">
        <f>+IF(F246=0,"",År2024!S322)</f>
        <v/>
      </c>
      <c r="S246" s="48"/>
      <c r="T246" s="53" t="str">
        <f>+IF(F246=0,"",År2024!T322)</f>
        <v/>
      </c>
      <c r="U246" s="53" t="str">
        <f>+IF(F246=0,"",År2024!U322)</f>
        <v/>
      </c>
      <c r="V246" s="48"/>
      <c r="W246" s="54" t="str">
        <f>+IF(F246=0,"",År2024!W322)</f>
        <v/>
      </c>
      <c r="X246" s="48"/>
    </row>
    <row r="247" spans="1:24" x14ac:dyDescent="0.35">
      <c r="A247" s="49">
        <f>+År2024!B323</f>
        <v>2024</v>
      </c>
      <c r="B247" s="49">
        <f>+År2024!D323</f>
        <v>36</v>
      </c>
      <c r="C247" s="50">
        <f t="shared" si="29"/>
        <v>6</v>
      </c>
      <c r="D247" s="50" t="str">
        <f t="shared" si="22"/>
        <v>Lørdag</v>
      </c>
      <c r="E247" s="51">
        <f>+År2024!E323</f>
        <v>45542</v>
      </c>
      <c r="F247" s="63">
        <f>+År2024!H323</f>
        <v>0</v>
      </c>
      <c r="G247" s="62">
        <f>+År2024!Y323</f>
        <v>0</v>
      </c>
      <c r="H247" s="52" t="str">
        <f>+IF(F247=0,"",År2024!I323)</f>
        <v/>
      </c>
      <c r="I247" s="52" t="str">
        <f>+IF(F247=0,"",År2024!J323)</f>
        <v/>
      </c>
      <c r="J247" s="52" t="str">
        <f>+IF(F247=0,"",År2024!K323)</f>
        <v/>
      </c>
      <c r="K247" s="52" t="str">
        <f t="shared" si="30"/>
        <v/>
      </c>
      <c r="L247" s="52" t="str">
        <f>+IF(F247=0,"",År2024!M323)</f>
        <v/>
      </c>
      <c r="M247" s="52" t="str">
        <f>+IF(F247=0,"",År2024!O323)</f>
        <v/>
      </c>
      <c r="N247" s="48"/>
      <c r="O247" s="53" t="str">
        <f>+IF(F247=0,"",År2024!P323)</f>
        <v/>
      </c>
      <c r="P247" s="53" t="str">
        <f>+IF(F247=0,"",År2024!Q323)</f>
        <v/>
      </c>
      <c r="Q247" s="50" t="str">
        <f>+IF(F247=0,"",År2024!R323)</f>
        <v/>
      </c>
      <c r="R247" s="50" t="str">
        <f>+IF(F247=0,"",År2024!S323)</f>
        <v/>
      </c>
      <c r="S247" s="48"/>
      <c r="T247" s="53" t="str">
        <f>+IF(F247=0,"",År2024!T323)</f>
        <v/>
      </c>
      <c r="U247" s="53" t="str">
        <f>+IF(F247=0,"",År2024!U323)</f>
        <v/>
      </c>
      <c r="V247" s="48"/>
      <c r="W247" s="54" t="str">
        <f>+IF(F247=0,"",År2024!W323)</f>
        <v/>
      </c>
      <c r="X247" s="48"/>
    </row>
    <row r="248" spans="1:24" x14ac:dyDescent="0.35">
      <c r="A248" s="49">
        <f>+År2024!B324</f>
        <v>2024</v>
      </c>
      <c r="B248" s="49">
        <f>+År2024!D324</f>
        <v>36</v>
      </c>
      <c r="C248" s="50">
        <f t="shared" si="29"/>
        <v>0</v>
      </c>
      <c r="D248" s="50" t="str">
        <f t="shared" si="22"/>
        <v>Søndag</v>
      </c>
      <c r="E248" s="51">
        <f>+År2024!E324</f>
        <v>45543</v>
      </c>
      <c r="F248" s="63">
        <f>+År2024!H324</f>
        <v>0</v>
      </c>
      <c r="G248" s="62">
        <f>+År2024!Y324</f>
        <v>0</v>
      </c>
      <c r="H248" s="52" t="str">
        <f>+IF(F248=0,"",År2024!I324)</f>
        <v/>
      </c>
      <c r="I248" s="52" t="str">
        <f>+IF(F248=0,"",År2024!J324)</f>
        <v/>
      </c>
      <c r="J248" s="52" t="str">
        <f>+IF(F248=0,"",År2024!K324)</f>
        <v/>
      </c>
      <c r="K248" s="52" t="str">
        <f t="shared" si="30"/>
        <v/>
      </c>
      <c r="L248" s="52" t="str">
        <f>+IF(F248=0,"",År2024!M324)</f>
        <v/>
      </c>
      <c r="M248" s="52" t="str">
        <f>+IF(F248=0,"",År2024!O324)</f>
        <v/>
      </c>
      <c r="N248" s="48"/>
      <c r="O248" s="53" t="str">
        <f>+IF(F248=0,"",År2024!P324)</f>
        <v/>
      </c>
      <c r="P248" s="53" t="str">
        <f>+IF(F248=0,"",År2024!Q324)</f>
        <v/>
      </c>
      <c r="Q248" s="50" t="str">
        <f>+IF(F248=0,"",År2024!R324)</f>
        <v/>
      </c>
      <c r="R248" s="50" t="str">
        <f>+IF(F248=0,"",År2024!S324)</f>
        <v/>
      </c>
      <c r="S248" s="48"/>
      <c r="T248" s="53" t="str">
        <f>+IF(F248=0,"",År2024!T324)</f>
        <v/>
      </c>
      <c r="U248" s="53" t="str">
        <f>+IF(F248=0,"",År2024!U324)</f>
        <v/>
      </c>
      <c r="V248" s="48"/>
      <c r="W248" s="54" t="str">
        <f>+IF(F248=0,"",År2024!W324)</f>
        <v/>
      </c>
      <c r="X248" s="48"/>
    </row>
    <row r="249" spans="1:24" x14ac:dyDescent="0.35">
      <c r="A249" s="49">
        <f>+År2024!B325</f>
        <v>2024</v>
      </c>
      <c r="B249" s="49">
        <f>+År2024!D325</f>
        <v>36</v>
      </c>
      <c r="C249" s="50">
        <f t="shared" si="29"/>
        <v>1</v>
      </c>
      <c r="D249" s="50" t="str">
        <f t="shared" si="22"/>
        <v>Mandag</v>
      </c>
      <c r="E249" s="51">
        <f>+År2024!E325</f>
        <v>45544</v>
      </c>
      <c r="F249" s="63">
        <f>+År2024!H325</f>
        <v>0</v>
      </c>
      <c r="G249" s="62">
        <f>+År2024!Y325</f>
        <v>0</v>
      </c>
      <c r="H249" s="52" t="str">
        <f>+IF(F249=0,"",År2024!I325)</f>
        <v/>
      </c>
      <c r="I249" s="52" t="str">
        <f>+IF(F249=0,"",År2024!J325)</f>
        <v/>
      </c>
      <c r="J249" s="52" t="str">
        <f>+IF(F249=0,"",År2024!K325)</f>
        <v/>
      </c>
      <c r="K249" s="52" t="str">
        <f t="shared" ref="K249:K257" si="31">+IF(F249=0,"",J249-I249)</f>
        <v/>
      </c>
      <c r="L249" s="52" t="str">
        <f>+IF(F249=0,"",År2024!M325)</f>
        <v/>
      </c>
      <c r="M249" s="52" t="str">
        <f>+IF(F249=0,"",År2024!O325)</f>
        <v/>
      </c>
      <c r="N249" s="48"/>
      <c r="O249" s="53" t="str">
        <f>+IF(F249=0,"",År2024!P325)</f>
        <v/>
      </c>
      <c r="P249" s="53" t="str">
        <f>+IF(F249=0,"",År2024!Q325)</f>
        <v/>
      </c>
      <c r="Q249" s="50" t="str">
        <f>+IF(F249=0,"",År2024!R325)</f>
        <v/>
      </c>
      <c r="R249" s="50" t="str">
        <f>+IF(F249=0,"",År2024!S325)</f>
        <v/>
      </c>
      <c r="S249" s="48"/>
      <c r="T249" s="53" t="str">
        <f>+IF(F249=0,"",År2024!T325)</f>
        <v/>
      </c>
      <c r="U249" s="53" t="str">
        <f>+IF(F249=0,"",År2024!U325)</f>
        <v/>
      </c>
      <c r="V249" s="48"/>
      <c r="W249" s="54" t="str">
        <f>+IF(F249=0,"",År2024!W325)</f>
        <v/>
      </c>
      <c r="X249" s="48"/>
    </row>
    <row r="250" spans="1:24" x14ac:dyDescent="0.35">
      <c r="A250" s="49">
        <f>+År2024!B326</f>
        <v>2024</v>
      </c>
      <c r="B250" s="49">
        <f>+År2024!D326</f>
        <v>37</v>
      </c>
      <c r="C250" s="50">
        <f t="shared" si="29"/>
        <v>3</v>
      </c>
      <c r="D250" s="50" t="str">
        <f t="shared" si="22"/>
        <v>Onsdag</v>
      </c>
      <c r="E250" s="51">
        <f>+År2024!E326</f>
        <v>45546</v>
      </c>
      <c r="F250" s="63">
        <f>+År2024!H326</f>
        <v>0</v>
      </c>
      <c r="G250" s="62">
        <f>+År2024!Y326</f>
        <v>0</v>
      </c>
      <c r="H250" s="52" t="str">
        <f>+IF(F250=0,"",År2024!I326)</f>
        <v/>
      </c>
      <c r="I250" s="52" t="str">
        <f>+IF(F250=0,"",År2024!J326)</f>
        <v/>
      </c>
      <c r="J250" s="52" t="str">
        <f>+IF(F250=0,"",År2024!K326)</f>
        <v/>
      </c>
      <c r="K250" s="52" t="str">
        <f t="shared" si="31"/>
        <v/>
      </c>
      <c r="L250" s="52" t="str">
        <f>+IF(F250=0,"",År2024!M326)</f>
        <v/>
      </c>
      <c r="M250" s="52" t="str">
        <f>+IF(F250=0,"",År2024!O326)</f>
        <v/>
      </c>
      <c r="N250" s="48"/>
      <c r="O250" s="53" t="str">
        <f>+IF(F250=0,"",År2024!P326)</f>
        <v/>
      </c>
      <c r="P250" s="53" t="str">
        <f>+IF(F250=0,"",År2024!Q326)</f>
        <v/>
      </c>
      <c r="Q250" s="50" t="str">
        <f>+IF(F250=0,"",År2024!R326)</f>
        <v/>
      </c>
      <c r="R250" s="50" t="str">
        <f>+IF(F250=0,"",År2024!S326)</f>
        <v/>
      </c>
      <c r="S250" s="48"/>
      <c r="T250" s="53" t="str">
        <f>+IF(F250=0,"",År2024!T326)</f>
        <v/>
      </c>
      <c r="U250" s="53" t="str">
        <f>+IF(F250=0,"",År2024!U326)</f>
        <v/>
      </c>
      <c r="V250" s="48"/>
      <c r="W250" s="54" t="str">
        <f>+IF(F250=0,"",År2024!W326)</f>
        <v/>
      </c>
      <c r="X250" s="48"/>
    </row>
    <row r="251" spans="1:24" x14ac:dyDescent="0.35">
      <c r="A251" s="49">
        <f>+År2024!B327</f>
        <v>2024</v>
      </c>
      <c r="B251" s="49">
        <f>+År2024!D327</f>
        <v>37</v>
      </c>
      <c r="C251" s="50">
        <f t="shared" si="29"/>
        <v>4</v>
      </c>
      <c r="D251" s="50" t="str">
        <f t="shared" si="22"/>
        <v>Torsdag</v>
      </c>
      <c r="E251" s="51">
        <f>+År2024!E327</f>
        <v>45547</v>
      </c>
      <c r="F251" s="63">
        <f>+År2024!H327</f>
        <v>0</v>
      </c>
      <c r="G251" s="62">
        <f>+År2024!Y327</f>
        <v>0</v>
      </c>
      <c r="H251" s="52" t="str">
        <f>+IF(F251=0,"",År2024!I327)</f>
        <v/>
      </c>
      <c r="I251" s="52" t="str">
        <f>+IF(F251=0,"",År2024!J327)</f>
        <v/>
      </c>
      <c r="J251" s="52" t="str">
        <f>+IF(F251=0,"",År2024!K327)</f>
        <v/>
      </c>
      <c r="K251" s="52" t="str">
        <f t="shared" si="31"/>
        <v/>
      </c>
      <c r="L251" s="52" t="str">
        <f>+IF(F251=0,"",År2024!M327)</f>
        <v/>
      </c>
      <c r="M251" s="52" t="str">
        <f>+IF(F251=0,"",År2024!O327)</f>
        <v/>
      </c>
      <c r="N251" s="48"/>
      <c r="O251" s="53" t="str">
        <f>+IF(F251=0,"",År2024!P327)</f>
        <v/>
      </c>
      <c r="P251" s="53" t="str">
        <f>+IF(F251=0,"",År2024!Q327)</f>
        <v/>
      </c>
      <c r="Q251" s="50" t="str">
        <f>+IF(F251=0,"",År2024!R327)</f>
        <v/>
      </c>
      <c r="R251" s="50" t="str">
        <f>+IF(F251=0,"",År2024!S327)</f>
        <v/>
      </c>
      <c r="S251" s="48"/>
      <c r="T251" s="53" t="str">
        <f>+IF(F251=0,"",År2024!T327)</f>
        <v/>
      </c>
      <c r="U251" s="53" t="str">
        <f>+IF(F251=0,"",År2024!U327)</f>
        <v/>
      </c>
      <c r="V251" s="48"/>
      <c r="W251" s="54" t="str">
        <f>+IF(F251=0,"",År2024!W327)</f>
        <v/>
      </c>
      <c r="X251" s="48"/>
    </row>
    <row r="252" spans="1:24" x14ac:dyDescent="0.35">
      <c r="A252" s="49">
        <f>+År2024!B328</f>
        <v>2024</v>
      </c>
      <c r="B252" s="49">
        <f>+År2024!D328</f>
        <v>37</v>
      </c>
      <c r="C252" s="50">
        <f t="shared" si="29"/>
        <v>5</v>
      </c>
      <c r="D252" s="50" t="str">
        <f t="shared" si="22"/>
        <v>Fredag</v>
      </c>
      <c r="E252" s="51">
        <f>+År2024!E328</f>
        <v>45548</v>
      </c>
      <c r="F252" s="63">
        <f>+År2024!H328</f>
        <v>0</v>
      </c>
      <c r="G252" s="62">
        <f>+År2024!Y328</f>
        <v>0</v>
      </c>
      <c r="H252" s="52" t="str">
        <f>+IF(F252=0,"",År2024!I328)</f>
        <v/>
      </c>
      <c r="I252" s="52" t="str">
        <f>+IF(F252=0,"",År2024!J328)</f>
        <v/>
      </c>
      <c r="J252" s="52" t="str">
        <f>+IF(F252=0,"",År2024!K328)</f>
        <v/>
      </c>
      <c r="K252" s="52" t="str">
        <f t="shared" si="31"/>
        <v/>
      </c>
      <c r="L252" s="52" t="str">
        <f>+IF(F252=0,"",År2024!M328)</f>
        <v/>
      </c>
      <c r="M252" s="52" t="str">
        <f>+IF(F252=0,"",År2024!O328)</f>
        <v/>
      </c>
      <c r="N252" s="48"/>
      <c r="O252" s="53" t="str">
        <f>+IF(F252=0,"",År2024!P328)</f>
        <v/>
      </c>
      <c r="P252" s="53" t="str">
        <f>+IF(F252=0,"",År2024!Q328)</f>
        <v/>
      </c>
      <c r="Q252" s="50" t="str">
        <f>+IF(F252=0,"",År2024!R328)</f>
        <v/>
      </c>
      <c r="R252" s="50" t="str">
        <f>+IF(F252=0,"",År2024!S328)</f>
        <v/>
      </c>
      <c r="S252" s="48"/>
      <c r="T252" s="53" t="str">
        <f>+IF(F252=0,"",År2024!T328)</f>
        <v/>
      </c>
      <c r="U252" s="53" t="str">
        <f>+IF(F252=0,"",År2024!U328)</f>
        <v/>
      </c>
      <c r="V252" s="48"/>
      <c r="W252" s="54" t="str">
        <f>+IF(F252=0,"",År2024!W328)</f>
        <v/>
      </c>
      <c r="X252" s="48"/>
    </row>
    <row r="253" spans="1:24" x14ac:dyDescent="0.35">
      <c r="A253" s="49">
        <f>+År2024!B329</f>
        <v>2024</v>
      </c>
      <c r="B253" s="49">
        <f>+År2024!D329</f>
        <v>37</v>
      </c>
      <c r="C253" s="50">
        <f t="shared" si="29"/>
        <v>6</v>
      </c>
      <c r="D253" s="50" t="str">
        <f t="shared" si="22"/>
        <v>Lørdag</v>
      </c>
      <c r="E253" s="51">
        <f>+År2024!E329</f>
        <v>45549</v>
      </c>
      <c r="F253" s="63">
        <f>+År2024!H329</f>
        <v>0</v>
      </c>
      <c r="G253" s="62">
        <f>+År2024!Y329</f>
        <v>0</v>
      </c>
      <c r="H253" s="52" t="str">
        <f>+IF(F253=0,"",År2024!I329)</f>
        <v/>
      </c>
      <c r="I253" s="52" t="str">
        <f>+IF(F253=0,"",År2024!J329)</f>
        <v/>
      </c>
      <c r="J253" s="52" t="str">
        <f>+IF(F253=0,"",År2024!K329)</f>
        <v/>
      </c>
      <c r="K253" s="52" t="str">
        <f t="shared" si="31"/>
        <v/>
      </c>
      <c r="L253" s="52" t="str">
        <f>+IF(F253=0,"",År2024!M329)</f>
        <v/>
      </c>
      <c r="M253" s="52" t="str">
        <f>+IF(F253=0,"",År2024!O329)</f>
        <v/>
      </c>
      <c r="N253" s="48"/>
      <c r="O253" s="53" t="str">
        <f>+IF(F253=0,"",År2024!P329)</f>
        <v/>
      </c>
      <c r="P253" s="53" t="str">
        <f>+IF(F253=0,"",År2024!Q329)</f>
        <v/>
      </c>
      <c r="Q253" s="50" t="str">
        <f>+IF(F253=0,"",År2024!R329)</f>
        <v/>
      </c>
      <c r="R253" s="50" t="str">
        <f>+IF(F253=0,"",År2024!S329)</f>
        <v/>
      </c>
      <c r="S253" s="48"/>
      <c r="T253" s="53" t="str">
        <f>+IF(F253=0,"",År2024!T329)</f>
        <v/>
      </c>
      <c r="U253" s="53" t="str">
        <f>+IF(F253=0,"",År2024!U329)</f>
        <v/>
      </c>
      <c r="V253" s="48"/>
      <c r="W253" s="54" t="str">
        <f>+IF(F253=0,"",År2024!W329)</f>
        <v/>
      </c>
      <c r="X253" s="48"/>
    </row>
    <row r="254" spans="1:24" x14ac:dyDescent="0.35">
      <c r="A254" s="49">
        <f>+År2024!B330</f>
        <v>2024</v>
      </c>
      <c r="B254" s="49">
        <f>+År2024!D330</f>
        <v>37</v>
      </c>
      <c r="C254" s="50">
        <f t="shared" si="29"/>
        <v>0</v>
      </c>
      <c r="D254" s="50" t="str">
        <f t="shared" si="22"/>
        <v>Søndag</v>
      </c>
      <c r="E254" s="51">
        <f>+År2024!E330</f>
        <v>45550</v>
      </c>
      <c r="F254" s="63">
        <f>+År2024!H330</f>
        <v>0</v>
      </c>
      <c r="G254" s="62">
        <f>+År2024!Y330</f>
        <v>0</v>
      </c>
      <c r="H254" s="52" t="str">
        <f>+IF(F254=0,"",År2024!I330)</f>
        <v/>
      </c>
      <c r="I254" s="52" t="str">
        <f>+IF(F254=0,"",År2024!J330)</f>
        <v/>
      </c>
      <c r="J254" s="52" t="str">
        <f>+IF(F254=0,"",År2024!K330)</f>
        <v/>
      </c>
      <c r="K254" s="52" t="str">
        <f t="shared" si="31"/>
        <v/>
      </c>
      <c r="L254" s="52" t="str">
        <f>+IF(F254=0,"",År2024!M330)</f>
        <v/>
      </c>
      <c r="M254" s="52" t="str">
        <f>+IF(F254=0,"",År2024!O330)</f>
        <v/>
      </c>
      <c r="N254" s="48"/>
      <c r="O254" s="53" t="str">
        <f>+IF(F254=0,"",År2024!P330)</f>
        <v/>
      </c>
      <c r="P254" s="53" t="str">
        <f>+IF(F254=0,"",År2024!Q330)</f>
        <v/>
      </c>
      <c r="Q254" s="50" t="str">
        <f>+IF(F254=0,"",År2024!R330)</f>
        <v/>
      </c>
      <c r="R254" s="50" t="str">
        <f>+IF(F254=0,"",År2024!S330)</f>
        <v/>
      </c>
      <c r="S254" s="48"/>
      <c r="T254" s="53" t="str">
        <f>+IF(F254=0,"",År2024!T330)</f>
        <v/>
      </c>
      <c r="U254" s="53" t="str">
        <f>+IF(F254=0,"",År2024!U330)</f>
        <v/>
      </c>
      <c r="V254" s="48"/>
      <c r="W254" s="54" t="str">
        <f>+IF(F254=0,"",År2024!W330)</f>
        <v/>
      </c>
      <c r="X254" s="48"/>
    </row>
    <row r="255" spans="1:24" x14ac:dyDescent="0.35">
      <c r="A255" s="49">
        <f>+År2024!B331</f>
        <v>2024</v>
      </c>
      <c r="B255" s="49">
        <f>+År2024!D331</f>
        <v>37</v>
      </c>
      <c r="C255" s="50">
        <f t="shared" si="29"/>
        <v>1</v>
      </c>
      <c r="D255" s="50" t="str">
        <f t="shared" si="22"/>
        <v>Mandag</v>
      </c>
      <c r="E255" s="51">
        <f>+År2024!E331</f>
        <v>45551</v>
      </c>
      <c r="F255" s="63">
        <f>+År2024!H331</f>
        <v>0</v>
      </c>
      <c r="G255" s="62">
        <f>+År2024!Y331</f>
        <v>0</v>
      </c>
      <c r="H255" s="52" t="str">
        <f>+IF(F255=0,"",År2024!I331)</f>
        <v/>
      </c>
      <c r="I255" s="52" t="str">
        <f>+IF(F255=0,"",År2024!J331)</f>
        <v/>
      </c>
      <c r="J255" s="52" t="str">
        <f>+IF(F255=0,"",År2024!K331)</f>
        <v/>
      </c>
      <c r="K255" s="52" t="str">
        <f t="shared" si="31"/>
        <v/>
      </c>
      <c r="L255" s="52" t="str">
        <f>+IF(F255=0,"",År2024!M331)</f>
        <v/>
      </c>
      <c r="M255" s="52" t="str">
        <f>+IF(F255=0,"",År2024!O331)</f>
        <v/>
      </c>
      <c r="N255" s="48"/>
      <c r="O255" s="53" t="str">
        <f>+IF(F255=0,"",År2024!P331)</f>
        <v/>
      </c>
      <c r="P255" s="53" t="str">
        <f>+IF(F255=0,"",År2024!Q331)</f>
        <v/>
      </c>
      <c r="Q255" s="50" t="str">
        <f>+IF(F255=0,"",År2024!R331)</f>
        <v/>
      </c>
      <c r="R255" s="50" t="str">
        <f>+IF(F255=0,"",År2024!S331)</f>
        <v/>
      </c>
      <c r="S255" s="48"/>
      <c r="T255" s="53" t="str">
        <f>+IF(F255=0,"",År2024!T331)</f>
        <v/>
      </c>
      <c r="U255" s="53" t="str">
        <f>+IF(F255=0,"",År2024!U331)</f>
        <v/>
      </c>
      <c r="V255" s="48"/>
      <c r="W255" s="54" t="str">
        <f>+IF(F255=0,"",År2024!W331)</f>
        <v/>
      </c>
      <c r="X255" s="48"/>
    </row>
    <row r="256" spans="1:24" x14ac:dyDescent="0.35">
      <c r="A256" s="49">
        <f>+År2024!B332</f>
        <v>2024</v>
      </c>
      <c r="B256" s="49">
        <f>+År2024!D332</f>
        <v>38</v>
      </c>
      <c r="C256" s="50">
        <f t="shared" si="29"/>
        <v>3</v>
      </c>
      <c r="D256" s="50" t="str">
        <f t="shared" si="22"/>
        <v>Onsdag</v>
      </c>
      <c r="E256" s="51">
        <f>+År2024!E332</f>
        <v>45553</v>
      </c>
      <c r="F256" s="63">
        <f>+År2024!H332</f>
        <v>0</v>
      </c>
      <c r="G256" s="62">
        <f>+År2024!Y332</f>
        <v>0</v>
      </c>
      <c r="H256" s="52" t="str">
        <f>+IF(F256=0,"",År2024!I332)</f>
        <v/>
      </c>
      <c r="I256" s="52" t="str">
        <f>+IF(F256=0,"",År2024!J332)</f>
        <v/>
      </c>
      <c r="J256" s="52" t="str">
        <f>+IF(F256=0,"",År2024!K332)</f>
        <v/>
      </c>
      <c r="K256" s="52" t="str">
        <f t="shared" si="31"/>
        <v/>
      </c>
      <c r="L256" s="52" t="str">
        <f>+IF(F256=0,"",År2024!M332)</f>
        <v/>
      </c>
      <c r="M256" s="52" t="str">
        <f>+IF(F256=0,"",År2024!O332)</f>
        <v/>
      </c>
      <c r="N256" s="48"/>
      <c r="O256" s="53" t="str">
        <f>+IF(F256=0,"",År2024!P332)</f>
        <v/>
      </c>
      <c r="P256" s="53" t="str">
        <f>+IF(F256=0,"",År2024!Q332)</f>
        <v/>
      </c>
      <c r="Q256" s="50" t="str">
        <f>+IF(F256=0,"",År2024!R332)</f>
        <v/>
      </c>
      <c r="R256" s="50" t="str">
        <f>+IF(F256=0,"",År2024!S332)</f>
        <v/>
      </c>
      <c r="S256" s="48"/>
      <c r="T256" s="53" t="str">
        <f>+IF(F256=0,"",År2024!T332)</f>
        <v/>
      </c>
      <c r="U256" s="53" t="str">
        <f>+IF(F256=0,"",År2024!U332)</f>
        <v/>
      </c>
      <c r="V256" s="48"/>
      <c r="W256" s="54" t="str">
        <f>+IF(F256=0,"",År2024!W332)</f>
        <v/>
      </c>
      <c r="X256" s="48"/>
    </row>
    <row r="257" spans="1:24" x14ac:dyDescent="0.35">
      <c r="A257" s="49">
        <f>+År2024!B333</f>
        <v>2024</v>
      </c>
      <c r="B257" s="49">
        <f>+År2024!D333</f>
        <v>38</v>
      </c>
      <c r="C257" s="50">
        <f t="shared" si="29"/>
        <v>4</v>
      </c>
      <c r="D257" s="50" t="str">
        <f t="shared" si="22"/>
        <v>Torsdag</v>
      </c>
      <c r="E257" s="51">
        <f>+År2024!E333</f>
        <v>45554</v>
      </c>
      <c r="F257" s="63">
        <f>+År2024!H333</f>
        <v>0</v>
      </c>
      <c r="G257" s="62">
        <f>+År2024!Y333</f>
        <v>0</v>
      </c>
      <c r="H257" s="52" t="str">
        <f>+IF(F257=0,"",År2024!I333)</f>
        <v/>
      </c>
      <c r="I257" s="52" t="str">
        <f>+IF(F257=0,"",År2024!J333)</f>
        <v/>
      </c>
      <c r="J257" s="52" t="str">
        <f>+IF(F257=0,"",År2024!K333)</f>
        <v/>
      </c>
      <c r="K257" s="52" t="str">
        <f t="shared" si="31"/>
        <v/>
      </c>
      <c r="L257" s="52" t="str">
        <f>+IF(F257=0,"",År2024!M333)</f>
        <v/>
      </c>
      <c r="M257" s="52" t="str">
        <f>+IF(F257=0,"",År2024!O333)</f>
        <v/>
      </c>
      <c r="N257" s="48"/>
      <c r="O257" s="53" t="str">
        <f>+IF(F257=0,"",År2024!P333)</f>
        <v/>
      </c>
      <c r="P257" s="53" t="str">
        <f>+IF(F257=0,"",År2024!Q333)</f>
        <v/>
      </c>
      <c r="Q257" s="50" t="str">
        <f>+IF(F257=0,"",År2024!R333)</f>
        <v/>
      </c>
      <c r="R257" s="50" t="str">
        <f>+IF(F257=0,"",År2024!S333)</f>
        <v/>
      </c>
      <c r="S257" s="48"/>
      <c r="T257" s="53" t="str">
        <f>+IF(F257=0,"",År2024!T333)</f>
        <v/>
      </c>
      <c r="U257" s="53" t="str">
        <f>+IF(F257=0,"",År2024!U333)</f>
        <v/>
      </c>
      <c r="V257" s="48"/>
      <c r="W257" s="54" t="str">
        <f>+IF(F257=0,"",År2024!W333)</f>
        <v/>
      </c>
      <c r="X257" s="48"/>
    </row>
    <row r="258" spans="1:24" x14ac:dyDescent="0.35">
      <c r="A258" s="49">
        <f>+År2024!B334</f>
        <v>2024</v>
      </c>
      <c r="B258" s="49">
        <f>+År2024!D334</f>
        <v>38</v>
      </c>
      <c r="C258" s="50">
        <f t="shared" si="29"/>
        <v>5</v>
      </c>
      <c r="D258" s="50" t="str">
        <f t="shared" si="22"/>
        <v>Fredag</v>
      </c>
      <c r="E258" s="51">
        <f>+År2024!E334</f>
        <v>45555</v>
      </c>
      <c r="F258" s="63">
        <f>+År2024!H334</f>
        <v>0</v>
      </c>
      <c r="G258" s="62">
        <f>+År2024!Y334</f>
        <v>0</v>
      </c>
      <c r="H258" s="52" t="str">
        <f>+IF(F258=0,"",År2024!I334)</f>
        <v/>
      </c>
      <c r="I258" s="52" t="str">
        <f>+IF(F258=0,"",År2024!J334)</f>
        <v/>
      </c>
      <c r="J258" s="52" t="str">
        <f>+IF(F258=0,"",År2024!K334)</f>
        <v/>
      </c>
      <c r="K258" s="52" t="str">
        <f>+IF(F258=0,"",J258-I258)</f>
        <v/>
      </c>
      <c r="L258" s="52" t="str">
        <f>+IF(F258=0,"",År2024!M334)</f>
        <v/>
      </c>
      <c r="M258" s="52" t="str">
        <f>+IF(F258=0,"",År2024!O334)</f>
        <v/>
      </c>
      <c r="N258" s="48"/>
      <c r="O258" s="53" t="str">
        <f>+IF(F258=0,"",År2024!P334)</f>
        <v/>
      </c>
      <c r="P258" s="53" t="str">
        <f>+IF(F258=0,"",År2024!Q334)</f>
        <v/>
      </c>
      <c r="Q258" s="50" t="str">
        <f>+IF(F258=0,"",År2024!R334)</f>
        <v/>
      </c>
      <c r="R258" s="50" t="str">
        <f>+IF(F258=0,"",År2024!S334)</f>
        <v/>
      </c>
      <c r="S258" s="48"/>
      <c r="T258" s="53" t="str">
        <f>+IF(F258=0,"",År2024!T334)</f>
        <v/>
      </c>
      <c r="U258" s="53" t="str">
        <f>+IF(F258=0,"",År2024!U334)</f>
        <v/>
      </c>
      <c r="V258" s="48"/>
      <c r="W258" s="54" t="str">
        <f>+IF(F258=0,"",År2024!W334)</f>
        <v/>
      </c>
      <c r="X258" s="48"/>
    </row>
    <row r="259" spans="1:24" x14ac:dyDescent="0.35">
      <c r="A259" s="49">
        <f>+År2024!B335</f>
        <v>2024</v>
      </c>
      <c r="B259" s="49">
        <f>+År2024!D335</f>
        <v>38</v>
      </c>
      <c r="C259" s="50">
        <f t="shared" si="29"/>
        <v>6</v>
      </c>
      <c r="D259" s="50" t="str">
        <f t="shared" si="22"/>
        <v>Lørdag</v>
      </c>
      <c r="E259" s="51">
        <f>+År2024!E335</f>
        <v>45556</v>
      </c>
      <c r="F259" s="63">
        <f>+År2024!H335</f>
        <v>0</v>
      </c>
      <c r="G259" s="62">
        <f>+År2024!Y335</f>
        <v>0</v>
      </c>
      <c r="H259" s="52" t="str">
        <f>+IF(F259=0,"",År2024!I335)</f>
        <v/>
      </c>
      <c r="I259" s="52" t="str">
        <f>+IF(F259=0,"",År2024!J335)</f>
        <v/>
      </c>
      <c r="J259" s="52" t="str">
        <f>+IF(F259=0,"",År2024!K335)</f>
        <v/>
      </c>
      <c r="K259" s="52" t="str">
        <f>+IF(F259=0,"",J259-I259)</f>
        <v/>
      </c>
      <c r="L259" s="52" t="str">
        <f>+IF(F259=0,"",År2024!M335)</f>
        <v/>
      </c>
      <c r="M259" s="52" t="str">
        <f>+IF(F259=0,"",År2024!O335)</f>
        <v/>
      </c>
      <c r="N259" s="48"/>
      <c r="O259" s="53" t="str">
        <f>+IF(F259=0,"",År2024!P335)</f>
        <v/>
      </c>
      <c r="P259" s="53" t="str">
        <f>+IF(F259=0,"",År2024!Q335)</f>
        <v/>
      </c>
      <c r="Q259" s="50" t="str">
        <f>+IF(F259=0,"",År2024!R335)</f>
        <v/>
      </c>
      <c r="R259" s="50" t="str">
        <f>+IF(F259=0,"",År2024!S335)</f>
        <v/>
      </c>
      <c r="S259" s="48"/>
      <c r="T259" s="53" t="str">
        <f>+IF(F259=0,"",År2024!T335)</f>
        <v/>
      </c>
      <c r="U259" s="53" t="str">
        <f>+IF(F259=0,"",År2024!U335)</f>
        <v/>
      </c>
      <c r="V259" s="48"/>
      <c r="W259" s="54" t="str">
        <f>+IF(F259=0,"",År2024!W335)</f>
        <v/>
      </c>
      <c r="X259" s="48"/>
    </row>
    <row r="260" spans="1:24" x14ac:dyDescent="0.35">
      <c r="A260" s="49">
        <f>+År2024!B336</f>
        <v>2024</v>
      </c>
      <c r="B260" s="49">
        <f>+År2024!D336</f>
        <v>38</v>
      </c>
      <c r="C260" s="50">
        <f t="shared" si="29"/>
        <v>0</v>
      </c>
      <c r="D260" s="50" t="str">
        <f t="shared" ref="D260:D315" si="32">VLOOKUP(C260,$AH$3:$AI$9,2)</f>
        <v>Søndag</v>
      </c>
      <c r="E260" s="51">
        <f>+År2024!E336</f>
        <v>45557</v>
      </c>
      <c r="F260" s="63">
        <f>+År2024!H336</f>
        <v>0</v>
      </c>
      <c r="G260" s="62">
        <f>+År2024!Y336</f>
        <v>0</v>
      </c>
      <c r="H260" s="52" t="str">
        <f>+IF(F260=0,"",År2024!I336)</f>
        <v/>
      </c>
      <c r="I260" s="52" t="str">
        <f>+IF(F260=0,"",År2024!J336)</f>
        <v/>
      </c>
      <c r="J260" s="52" t="str">
        <f>+IF(F260=0,"",År2024!K336)</f>
        <v/>
      </c>
      <c r="K260" s="52" t="str">
        <f>+IF(F260=0,"",J260-I260)</f>
        <v/>
      </c>
      <c r="L260" s="52" t="str">
        <f>+IF(F260=0,"",År2024!M336)</f>
        <v/>
      </c>
      <c r="M260" s="52" t="str">
        <f>+IF(F260=0,"",År2024!O336)</f>
        <v/>
      </c>
      <c r="N260" s="48"/>
      <c r="O260" s="53" t="str">
        <f>+IF(F260=0,"",År2024!P336)</f>
        <v/>
      </c>
      <c r="P260" s="53" t="str">
        <f>+IF(F260=0,"",År2024!Q336)</f>
        <v/>
      </c>
      <c r="Q260" s="50" t="str">
        <f>+IF(F260=0,"",År2024!R336)</f>
        <v/>
      </c>
      <c r="R260" s="50" t="str">
        <f>+IF(F260=0,"",År2024!S336)</f>
        <v/>
      </c>
      <c r="S260" s="48"/>
      <c r="T260" s="53" t="str">
        <f>+IF(F260=0,"",År2024!T336)</f>
        <v/>
      </c>
      <c r="U260" s="53" t="str">
        <f>+IF(F260=0,"",År2024!U336)</f>
        <v/>
      </c>
      <c r="V260" s="48"/>
      <c r="W260" s="54" t="str">
        <f>+IF(F260=0,"",År2024!W336)</f>
        <v/>
      </c>
      <c r="X260" s="48"/>
    </row>
    <row r="261" spans="1:24" x14ac:dyDescent="0.35">
      <c r="A261" s="49">
        <f>+År2024!B337</f>
        <v>2024</v>
      </c>
      <c r="B261" s="49">
        <f>+År2024!D337</f>
        <v>38</v>
      </c>
      <c r="C261" s="50">
        <f t="shared" si="29"/>
        <v>1</v>
      </c>
      <c r="D261" s="50" t="str">
        <f t="shared" si="32"/>
        <v>Mandag</v>
      </c>
      <c r="E261" s="51">
        <f>+År2024!E337</f>
        <v>45558</v>
      </c>
      <c r="F261" s="63">
        <f>+År2024!H337</f>
        <v>0</v>
      </c>
      <c r="G261" s="62">
        <f>+År2024!Y337</f>
        <v>0</v>
      </c>
      <c r="H261" s="52" t="str">
        <f>+IF(F261=0,"",År2024!I337)</f>
        <v/>
      </c>
      <c r="I261" s="52" t="str">
        <f>+IF(F261=0,"",År2024!J337)</f>
        <v/>
      </c>
      <c r="J261" s="52" t="str">
        <f>+IF(F261=0,"",År2024!K337)</f>
        <v/>
      </c>
      <c r="K261" s="52" t="str">
        <f>+IF(F261=0,"",J261-I261)</f>
        <v/>
      </c>
      <c r="L261" s="52" t="str">
        <f>+IF(F261=0,"",År2024!M337)</f>
        <v/>
      </c>
      <c r="M261" s="52" t="str">
        <f>+IF(F261=0,"",År2024!O337)</f>
        <v/>
      </c>
      <c r="N261" s="48"/>
      <c r="O261" s="53" t="str">
        <f>+IF(F261=0,"",År2024!P337)</f>
        <v/>
      </c>
      <c r="P261" s="53" t="str">
        <f>+IF(F261=0,"",År2024!Q337)</f>
        <v/>
      </c>
      <c r="Q261" s="50" t="str">
        <f>+IF(F261=0,"",År2024!R337)</f>
        <v/>
      </c>
      <c r="R261" s="50" t="str">
        <f>+IF(F261=0,"",År2024!S337)</f>
        <v/>
      </c>
      <c r="S261" s="48"/>
      <c r="T261" s="53" t="str">
        <f>+IF(F261=0,"",År2024!T337)</f>
        <v/>
      </c>
      <c r="U261" s="53" t="str">
        <f>+IF(F261=0,"",År2024!U337)</f>
        <v/>
      </c>
      <c r="V261" s="48"/>
      <c r="W261" s="54" t="str">
        <f>+IF(F261=0,"",År2024!W337)</f>
        <v/>
      </c>
      <c r="X261" s="48"/>
    </row>
    <row r="262" spans="1:24" x14ac:dyDescent="0.35">
      <c r="A262" s="49">
        <f>+År2024!B338</f>
        <v>2024</v>
      </c>
      <c r="B262" s="49">
        <f>+År2024!D338</f>
        <v>39</v>
      </c>
      <c r="C262" s="50">
        <f t="shared" si="29"/>
        <v>3</v>
      </c>
      <c r="D262" s="50" t="str">
        <f t="shared" si="32"/>
        <v>Onsdag</v>
      </c>
      <c r="E262" s="51">
        <f>+År2024!E338</f>
        <v>45560</v>
      </c>
      <c r="F262" s="63">
        <f>+År2024!H338</f>
        <v>0</v>
      </c>
      <c r="G262" s="62">
        <f>+År2024!Y338</f>
        <v>0</v>
      </c>
      <c r="H262" s="52" t="str">
        <f>+IF(F262=0,"",År2024!I338)</f>
        <v/>
      </c>
      <c r="I262" s="52" t="str">
        <f>+IF(F262=0,"",År2024!J338)</f>
        <v/>
      </c>
      <c r="J262" s="52" t="str">
        <f>+IF(F262=0,"",År2024!K338)</f>
        <v/>
      </c>
      <c r="K262" s="52" t="str">
        <f>+IF(F262=0,"",J262-I262)</f>
        <v/>
      </c>
      <c r="L262" s="52" t="str">
        <f>+IF(F262=0,"",År2024!M338)</f>
        <v/>
      </c>
      <c r="M262" s="52" t="str">
        <f>+IF(F262=0,"",År2024!O338)</f>
        <v/>
      </c>
      <c r="N262" s="48"/>
      <c r="O262" s="53" t="str">
        <f>+IF(F262=0,"",År2024!P338)</f>
        <v/>
      </c>
      <c r="P262" s="53" t="str">
        <f>+IF(F262=0,"",År2024!Q338)</f>
        <v/>
      </c>
      <c r="Q262" s="50" t="str">
        <f>+IF(F262=0,"",År2024!R338)</f>
        <v/>
      </c>
      <c r="R262" s="50" t="str">
        <f>+IF(F262=0,"",År2024!S338)</f>
        <v/>
      </c>
      <c r="S262" s="48"/>
      <c r="T262" s="53" t="str">
        <f>+IF(F262=0,"",År2024!T338)</f>
        <v/>
      </c>
      <c r="U262" s="53" t="str">
        <f>+IF(F262=0,"",År2024!U338)</f>
        <v/>
      </c>
      <c r="V262" s="48"/>
      <c r="W262" s="54" t="str">
        <f>+IF(F262=0,"",År2024!W338)</f>
        <v/>
      </c>
      <c r="X262" s="48"/>
    </row>
    <row r="263" spans="1:24" x14ac:dyDescent="0.35">
      <c r="A263" s="49">
        <f>+År2024!B339</f>
        <v>2024</v>
      </c>
      <c r="B263" s="49">
        <f>+År2024!D339</f>
        <v>39</v>
      </c>
      <c r="C263" s="50">
        <f t="shared" si="29"/>
        <v>4</v>
      </c>
      <c r="D263" s="50" t="str">
        <f t="shared" si="32"/>
        <v>Torsdag</v>
      </c>
      <c r="E263" s="51">
        <f>+År2024!E339</f>
        <v>45561</v>
      </c>
      <c r="F263" s="63">
        <f>+År2024!H339</f>
        <v>0</v>
      </c>
      <c r="G263" s="62">
        <f>+År2024!Y339</f>
        <v>0</v>
      </c>
      <c r="H263" s="52" t="str">
        <f>+IF(F263=0,"",År2024!I339)</f>
        <v/>
      </c>
      <c r="I263" s="52" t="str">
        <f>+IF(F263=0,"",År2024!J339)</f>
        <v/>
      </c>
      <c r="J263" s="52" t="str">
        <f>+IF(F263=0,"",År2024!K339)</f>
        <v/>
      </c>
      <c r="K263" s="52" t="str">
        <f t="shared" ref="K263:K268" si="33">+IF(F263=0,"",J263-I263)</f>
        <v/>
      </c>
      <c r="L263" s="52" t="str">
        <f>+IF(F263=0,"",År2024!M339)</f>
        <v/>
      </c>
      <c r="M263" s="52" t="str">
        <f>+IF(F263=0,"",År2024!O339)</f>
        <v/>
      </c>
      <c r="N263" s="48"/>
      <c r="O263" s="53" t="str">
        <f>+IF(F263=0,"",År2024!P339)</f>
        <v/>
      </c>
      <c r="P263" s="53" t="str">
        <f>+IF(F263=0,"",År2024!Q339)</f>
        <v/>
      </c>
      <c r="Q263" s="50" t="str">
        <f>+IF(F263=0,"",År2024!R339)</f>
        <v/>
      </c>
      <c r="R263" s="50" t="str">
        <f>+IF(F263=0,"",År2024!S339)</f>
        <v/>
      </c>
      <c r="S263" s="48"/>
      <c r="T263" s="53" t="str">
        <f>+IF(F263=0,"",År2024!T339)</f>
        <v/>
      </c>
      <c r="U263" s="53" t="str">
        <f>+IF(F263=0,"",År2024!U339)</f>
        <v/>
      </c>
      <c r="V263" s="48"/>
      <c r="W263" s="54" t="str">
        <f>+IF(F263=0,"",År2024!W339)</f>
        <v/>
      </c>
      <c r="X263" s="48"/>
    </row>
    <row r="264" spans="1:24" x14ac:dyDescent="0.35">
      <c r="A264" s="49">
        <f>+År2024!B340</f>
        <v>2024</v>
      </c>
      <c r="B264" s="49">
        <f>+År2024!D340</f>
        <v>39</v>
      </c>
      <c r="C264" s="50">
        <f t="shared" si="29"/>
        <v>5</v>
      </c>
      <c r="D264" s="50" t="str">
        <f t="shared" si="32"/>
        <v>Fredag</v>
      </c>
      <c r="E264" s="51">
        <f>+År2024!E340</f>
        <v>45562</v>
      </c>
      <c r="F264" s="63">
        <f>+År2024!H340</f>
        <v>0</v>
      </c>
      <c r="G264" s="62">
        <f>+År2024!Y340</f>
        <v>0</v>
      </c>
      <c r="H264" s="52" t="str">
        <f>+IF(F264=0,"",År2024!I340)</f>
        <v/>
      </c>
      <c r="I264" s="52" t="str">
        <f>+IF(F264=0,"",År2024!J340)</f>
        <v/>
      </c>
      <c r="J264" s="52" t="str">
        <f>+IF(F264=0,"",År2024!K340)</f>
        <v/>
      </c>
      <c r="K264" s="52" t="str">
        <f t="shared" si="33"/>
        <v/>
      </c>
      <c r="L264" s="52" t="str">
        <f>+IF(F264=0,"",År2024!M340)</f>
        <v/>
      </c>
      <c r="M264" s="52" t="str">
        <f>+IF(F264=0,"",År2024!O340)</f>
        <v/>
      </c>
      <c r="N264" s="48"/>
      <c r="O264" s="53" t="str">
        <f>+IF(F264=0,"",År2024!P340)</f>
        <v/>
      </c>
      <c r="P264" s="53" t="str">
        <f>+IF(F264=0,"",År2024!Q340)</f>
        <v/>
      </c>
      <c r="Q264" s="50" t="str">
        <f>+IF(F264=0,"",År2024!R340)</f>
        <v/>
      </c>
      <c r="R264" s="50" t="str">
        <f>+IF(F264=0,"",År2024!S340)</f>
        <v/>
      </c>
      <c r="S264" s="48"/>
      <c r="T264" s="53" t="str">
        <f>+IF(F264=0,"",År2024!T340)</f>
        <v/>
      </c>
      <c r="U264" s="53" t="str">
        <f>+IF(F264=0,"",År2024!U340)</f>
        <v/>
      </c>
      <c r="V264" s="48"/>
      <c r="W264" s="54" t="str">
        <f>+IF(F264=0,"",År2024!W340)</f>
        <v/>
      </c>
      <c r="X264" s="48"/>
    </row>
    <row r="265" spans="1:24" x14ac:dyDescent="0.35">
      <c r="A265" s="49">
        <f>+År2024!B341</f>
        <v>2024</v>
      </c>
      <c r="B265" s="49">
        <f>+År2024!D341</f>
        <v>39</v>
      </c>
      <c r="C265" s="50">
        <f t="shared" si="29"/>
        <v>6</v>
      </c>
      <c r="D265" s="50" t="str">
        <f t="shared" si="32"/>
        <v>Lørdag</v>
      </c>
      <c r="E265" s="51">
        <f>+År2024!E341</f>
        <v>45563</v>
      </c>
      <c r="F265" s="63">
        <f>+År2024!H341</f>
        <v>0</v>
      </c>
      <c r="G265" s="62">
        <f>+År2024!Y341</f>
        <v>0</v>
      </c>
      <c r="H265" s="52" t="str">
        <f>+IF(F265=0,"",År2024!I341)</f>
        <v/>
      </c>
      <c r="I265" s="52" t="str">
        <f>+IF(F265=0,"",År2024!J341)</f>
        <v/>
      </c>
      <c r="J265" s="52" t="str">
        <f>+IF(F265=0,"",År2024!K341)</f>
        <v/>
      </c>
      <c r="K265" s="52" t="str">
        <f t="shared" si="33"/>
        <v/>
      </c>
      <c r="L265" s="52" t="str">
        <f>+IF(F265=0,"",År2024!M341)</f>
        <v/>
      </c>
      <c r="M265" s="52" t="str">
        <f>+IF(F265=0,"",År2024!O341)</f>
        <v/>
      </c>
      <c r="N265" s="48"/>
      <c r="O265" s="53" t="str">
        <f>+IF(F265=0,"",År2024!P341)</f>
        <v/>
      </c>
      <c r="P265" s="53" t="str">
        <f>+IF(F265=0,"",År2024!Q341)</f>
        <v/>
      </c>
      <c r="Q265" s="50" t="str">
        <f>+IF(F265=0,"",År2024!R341)</f>
        <v/>
      </c>
      <c r="R265" s="50" t="str">
        <f>+IF(F265=0,"",År2024!S341)</f>
        <v/>
      </c>
      <c r="S265" s="48"/>
      <c r="T265" s="53" t="str">
        <f>+IF(F265=0,"",År2024!T341)</f>
        <v/>
      </c>
      <c r="U265" s="53" t="str">
        <f>+IF(F265=0,"",År2024!U341)</f>
        <v/>
      </c>
      <c r="V265" s="48"/>
      <c r="W265" s="54" t="str">
        <f>+IF(F265=0,"",År2024!W341)</f>
        <v/>
      </c>
      <c r="X265" s="48"/>
    </row>
    <row r="266" spans="1:24" x14ac:dyDescent="0.35">
      <c r="A266" s="49">
        <f>+År2024!B342</f>
        <v>2024</v>
      </c>
      <c r="B266" s="49">
        <f>+År2024!D342</f>
        <v>39</v>
      </c>
      <c r="C266" s="50">
        <f t="shared" si="29"/>
        <v>0</v>
      </c>
      <c r="D266" s="50" t="str">
        <f t="shared" si="32"/>
        <v>Søndag</v>
      </c>
      <c r="E266" s="51">
        <f>+År2024!E342</f>
        <v>45564</v>
      </c>
      <c r="F266" s="63">
        <f>+År2024!H342</f>
        <v>0</v>
      </c>
      <c r="G266" s="62">
        <f>+År2024!Y342</f>
        <v>0</v>
      </c>
      <c r="H266" s="52" t="str">
        <f>+IF(F266=0,"",År2024!I342)</f>
        <v/>
      </c>
      <c r="I266" s="52" t="str">
        <f>+IF(F266=0,"",År2024!J342)</f>
        <v/>
      </c>
      <c r="J266" s="52" t="str">
        <f>+IF(F266=0,"",År2024!K342)</f>
        <v/>
      </c>
      <c r="K266" s="52" t="str">
        <f t="shared" si="33"/>
        <v/>
      </c>
      <c r="L266" s="52" t="str">
        <f>+IF(F266=0,"",År2024!M342)</f>
        <v/>
      </c>
      <c r="M266" s="52" t="str">
        <f>+IF(F266=0,"",År2024!O342)</f>
        <v/>
      </c>
      <c r="N266" s="48"/>
      <c r="O266" s="53" t="str">
        <f>+IF(F266=0,"",År2024!P342)</f>
        <v/>
      </c>
      <c r="P266" s="53" t="str">
        <f>+IF(F266=0,"",År2024!Q342)</f>
        <v/>
      </c>
      <c r="Q266" s="50" t="str">
        <f>+IF(F266=0,"",År2024!R342)</f>
        <v/>
      </c>
      <c r="R266" s="50" t="str">
        <f>+IF(F266=0,"",År2024!S342)</f>
        <v/>
      </c>
      <c r="S266" s="48"/>
      <c r="T266" s="53" t="str">
        <f>+IF(F266=0,"",År2024!T342)</f>
        <v/>
      </c>
      <c r="U266" s="53" t="str">
        <f>+IF(F266=0,"",År2024!U342)</f>
        <v/>
      </c>
      <c r="V266" s="48"/>
      <c r="W266" s="54" t="str">
        <f>+IF(F266=0,"",År2024!W342)</f>
        <v/>
      </c>
      <c r="X266" s="48"/>
    </row>
    <row r="267" spans="1:24" x14ac:dyDescent="0.35">
      <c r="A267" s="49">
        <f>+År2024!B343</f>
        <v>2024</v>
      </c>
      <c r="B267" s="49">
        <f>+År2024!D343</f>
        <v>39</v>
      </c>
      <c r="C267" s="50">
        <f t="shared" si="29"/>
        <v>1</v>
      </c>
      <c r="D267" s="50" t="str">
        <f t="shared" si="32"/>
        <v>Mandag</v>
      </c>
      <c r="E267" s="51">
        <f>+År2024!E343</f>
        <v>45565</v>
      </c>
      <c r="F267" s="63">
        <f>+År2024!H343</f>
        <v>0</v>
      </c>
      <c r="G267" s="62">
        <f>+År2024!Y343</f>
        <v>0</v>
      </c>
      <c r="H267" s="52" t="str">
        <f>+IF(F267=0,"",År2024!I343)</f>
        <v/>
      </c>
      <c r="I267" s="52" t="str">
        <f>+IF(F267=0,"",År2024!J343)</f>
        <v/>
      </c>
      <c r="J267" s="52" t="str">
        <f>+IF(F267=0,"",År2024!K343)</f>
        <v/>
      </c>
      <c r="K267" s="52" t="str">
        <f t="shared" si="33"/>
        <v/>
      </c>
      <c r="L267" s="52" t="str">
        <f>+IF(F267=0,"",År2024!M343)</f>
        <v/>
      </c>
      <c r="M267" s="52" t="str">
        <f>+IF(F267=0,"",År2024!O343)</f>
        <v/>
      </c>
      <c r="N267" s="48"/>
      <c r="O267" s="53" t="str">
        <f>+IF(F267=0,"",År2024!P343)</f>
        <v/>
      </c>
      <c r="P267" s="53" t="str">
        <f>+IF(F267=0,"",År2024!Q343)</f>
        <v/>
      </c>
      <c r="Q267" s="50" t="str">
        <f>+IF(F267=0,"",År2024!R343)</f>
        <v/>
      </c>
      <c r="R267" s="50" t="str">
        <f>+IF(F267=0,"",År2024!S343)</f>
        <v/>
      </c>
      <c r="S267" s="48"/>
      <c r="T267" s="53" t="str">
        <f>+IF(F267=0,"",År2024!T343)</f>
        <v/>
      </c>
      <c r="U267" s="53" t="str">
        <f>+IF(F267=0,"",År2024!U343)</f>
        <v/>
      </c>
      <c r="V267" s="48"/>
      <c r="W267" s="54" t="str">
        <f>+IF(F267=0,"",År2024!W343)</f>
        <v/>
      </c>
      <c r="X267" s="48"/>
    </row>
    <row r="268" spans="1:24" x14ac:dyDescent="0.35">
      <c r="A268" s="49">
        <f>+År2024!B344</f>
        <v>2024</v>
      </c>
      <c r="B268" s="49">
        <f>+År2024!D344</f>
        <v>40</v>
      </c>
      <c r="C268" s="50">
        <f t="shared" si="29"/>
        <v>3</v>
      </c>
      <c r="D268" s="50" t="str">
        <f t="shared" si="32"/>
        <v>Onsdag</v>
      </c>
      <c r="E268" s="51">
        <f>+År2024!E344</f>
        <v>45567</v>
      </c>
      <c r="F268" s="63">
        <f>+År2024!H344</f>
        <v>0</v>
      </c>
      <c r="G268" s="62">
        <f>+År2024!Y344</f>
        <v>0</v>
      </c>
      <c r="H268" s="52" t="str">
        <f>+IF(F268=0,"",År2024!I344)</f>
        <v/>
      </c>
      <c r="I268" s="52" t="str">
        <f>+IF(F268=0,"",År2024!J344)</f>
        <v/>
      </c>
      <c r="J268" s="52" t="str">
        <f>+IF(F268=0,"",År2024!K344)</f>
        <v/>
      </c>
      <c r="K268" s="52" t="str">
        <f t="shared" si="33"/>
        <v/>
      </c>
      <c r="L268" s="52" t="str">
        <f>+IF(F268=0,"",År2024!M344)</f>
        <v/>
      </c>
      <c r="M268" s="52" t="str">
        <f>+IF(F268=0,"",År2024!O344)</f>
        <v/>
      </c>
      <c r="N268" s="48"/>
      <c r="O268" s="53" t="str">
        <f>+IF(F268=0,"",År2024!P344)</f>
        <v/>
      </c>
      <c r="P268" s="53" t="str">
        <f>+IF(F268=0,"",År2024!Q344)</f>
        <v/>
      </c>
      <c r="Q268" s="50" t="str">
        <f>+IF(F268=0,"",År2024!R344)</f>
        <v/>
      </c>
      <c r="R268" s="50" t="str">
        <f>+IF(F268=0,"",År2024!S344)</f>
        <v/>
      </c>
      <c r="S268" s="48"/>
      <c r="T268" s="53" t="str">
        <f>+IF(F268=0,"",År2024!T344)</f>
        <v/>
      </c>
      <c r="U268" s="53" t="str">
        <f>+IF(F268=0,"",År2024!U344)</f>
        <v/>
      </c>
      <c r="V268" s="48"/>
      <c r="W268" s="54" t="str">
        <f>+IF(F268=0,"",År2024!W344)</f>
        <v/>
      </c>
      <c r="X268" s="48"/>
    </row>
    <row r="269" spans="1:24" x14ac:dyDescent="0.35">
      <c r="A269" s="49">
        <f>+År2024!B345</f>
        <v>2024</v>
      </c>
      <c r="B269" s="49">
        <f>+År2024!D345</f>
        <v>40</v>
      </c>
      <c r="C269" s="50">
        <f t="shared" si="29"/>
        <v>4</v>
      </c>
      <c r="D269" s="50" t="str">
        <f t="shared" si="32"/>
        <v>Torsdag</v>
      </c>
      <c r="E269" s="51">
        <f>+År2024!E345</f>
        <v>45568</v>
      </c>
      <c r="F269" s="63">
        <f>+År2024!H345</f>
        <v>0</v>
      </c>
      <c r="G269" s="62">
        <f>+År2024!Y345</f>
        <v>0</v>
      </c>
      <c r="H269" s="52" t="str">
        <f>+IF(F269=0,"",År2024!I345)</f>
        <v/>
      </c>
      <c r="I269" s="52" t="str">
        <f>+IF(F269=0,"",År2024!J345)</f>
        <v/>
      </c>
      <c r="J269" s="52" t="str">
        <f>+IF(F269=0,"",År2024!K345)</f>
        <v/>
      </c>
      <c r="K269" s="52" t="str">
        <f t="shared" ref="K269:K274" si="34">+IF(F269=0,"",J269-I269)</f>
        <v/>
      </c>
      <c r="L269" s="52" t="str">
        <f>+IF(F269=0,"",År2024!M345)</f>
        <v/>
      </c>
      <c r="M269" s="52" t="str">
        <f>+IF(F269=0,"",År2024!O345)</f>
        <v/>
      </c>
      <c r="N269" s="48"/>
      <c r="O269" s="53" t="str">
        <f>+IF(F269=0,"",År2024!P345)</f>
        <v/>
      </c>
      <c r="P269" s="53" t="str">
        <f>+IF(F269=0,"",År2024!Q345)</f>
        <v/>
      </c>
      <c r="Q269" s="50" t="str">
        <f>+IF(F269=0,"",År2024!R345)</f>
        <v/>
      </c>
      <c r="R269" s="50" t="str">
        <f>+IF(F269=0,"",År2024!S345)</f>
        <v/>
      </c>
      <c r="S269" s="48"/>
      <c r="T269" s="53" t="str">
        <f>+IF(F269=0,"",År2024!T345)</f>
        <v/>
      </c>
      <c r="U269" s="53" t="str">
        <f>+IF(F269=0,"",År2024!U345)</f>
        <v/>
      </c>
      <c r="V269" s="48"/>
      <c r="W269" s="54" t="str">
        <f>+IF(F269=0,"",År2024!W345)</f>
        <v/>
      </c>
      <c r="X269" s="48"/>
    </row>
    <row r="270" spans="1:24" x14ac:dyDescent="0.35">
      <c r="A270" s="49">
        <f>+År2024!B346</f>
        <v>2024</v>
      </c>
      <c r="B270" s="49">
        <f>+År2024!D346</f>
        <v>40</v>
      </c>
      <c r="C270" s="50">
        <f t="shared" si="29"/>
        <v>5</v>
      </c>
      <c r="D270" s="50" t="str">
        <f t="shared" si="32"/>
        <v>Fredag</v>
      </c>
      <c r="E270" s="51">
        <f>+År2024!E346</f>
        <v>45569</v>
      </c>
      <c r="F270" s="63">
        <f>+År2024!H346</f>
        <v>0</v>
      </c>
      <c r="G270" s="62">
        <f>+År2024!Y346</f>
        <v>0</v>
      </c>
      <c r="H270" s="52" t="str">
        <f>+IF(F270=0,"",År2024!I346)</f>
        <v/>
      </c>
      <c r="I270" s="52" t="str">
        <f>+IF(F270=0,"",År2024!J346)</f>
        <v/>
      </c>
      <c r="J270" s="52" t="str">
        <f>+IF(F270=0,"",År2024!K346)</f>
        <v/>
      </c>
      <c r="K270" s="52" t="str">
        <f t="shared" si="34"/>
        <v/>
      </c>
      <c r="L270" s="52" t="str">
        <f>+IF(F270=0,"",År2024!M346)</f>
        <v/>
      </c>
      <c r="M270" s="52" t="str">
        <f>+IF(F270=0,"",År2024!O346)</f>
        <v/>
      </c>
      <c r="N270" s="48"/>
      <c r="O270" s="53" t="str">
        <f>+IF(F270=0,"",År2024!P346)</f>
        <v/>
      </c>
      <c r="P270" s="53" t="str">
        <f>+IF(F270=0,"",År2024!Q346)</f>
        <v/>
      </c>
      <c r="Q270" s="50" t="str">
        <f>+IF(F270=0,"",År2024!R346)</f>
        <v/>
      </c>
      <c r="R270" s="50" t="str">
        <f>+IF(F270=0,"",År2024!S346)</f>
        <v/>
      </c>
      <c r="S270" s="48"/>
      <c r="T270" s="53" t="str">
        <f>+IF(F270=0,"",År2024!T346)</f>
        <v/>
      </c>
      <c r="U270" s="53" t="str">
        <f>+IF(F270=0,"",År2024!U346)</f>
        <v/>
      </c>
      <c r="V270" s="48"/>
      <c r="W270" s="54" t="str">
        <f>+IF(F270=0,"",År2024!W346)</f>
        <v/>
      </c>
      <c r="X270" s="48"/>
    </row>
    <row r="271" spans="1:24" x14ac:dyDescent="0.35">
      <c r="A271" s="49">
        <f>+År2024!B347</f>
        <v>2024</v>
      </c>
      <c r="B271" s="49">
        <f>+År2024!D347</f>
        <v>40</v>
      </c>
      <c r="C271" s="50">
        <f t="shared" si="29"/>
        <v>6</v>
      </c>
      <c r="D271" s="50" t="str">
        <f t="shared" si="32"/>
        <v>Lørdag</v>
      </c>
      <c r="E271" s="51">
        <f>+År2024!E347</f>
        <v>45570</v>
      </c>
      <c r="F271" s="63">
        <f>+År2024!H347</f>
        <v>0</v>
      </c>
      <c r="G271" s="62">
        <f>+År2024!Y347</f>
        <v>0</v>
      </c>
      <c r="H271" s="52" t="str">
        <f>+IF(F271=0,"",År2024!I347)</f>
        <v/>
      </c>
      <c r="I271" s="52" t="str">
        <f>+IF(F271=0,"",År2024!J347)</f>
        <v/>
      </c>
      <c r="J271" s="52" t="str">
        <f>+IF(F271=0,"",År2024!K347)</f>
        <v/>
      </c>
      <c r="K271" s="52" t="str">
        <f t="shared" si="34"/>
        <v/>
      </c>
      <c r="L271" s="52" t="str">
        <f>+IF(F271=0,"",År2024!M347)</f>
        <v/>
      </c>
      <c r="M271" s="52" t="str">
        <f>+IF(F271=0,"",År2024!O347)</f>
        <v/>
      </c>
      <c r="N271" s="48"/>
      <c r="O271" s="53" t="str">
        <f>+IF(F271=0,"",År2024!P347)</f>
        <v/>
      </c>
      <c r="P271" s="53" t="str">
        <f>+IF(F271=0,"",År2024!Q347)</f>
        <v/>
      </c>
      <c r="Q271" s="50" t="str">
        <f>+IF(F271=0,"",År2024!R347)</f>
        <v/>
      </c>
      <c r="R271" s="50" t="str">
        <f>+IF(F271=0,"",År2024!S347)</f>
        <v/>
      </c>
      <c r="S271" s="48"/>
      <c r="T271" s="53" t="str">
        <f>+IF(F271=0,"",År2024!T347)</f>
        <v/>
      </c>
      <c r="U271" s="53" t="str">
        <f>+IF(F271=0,"",År2024!U347)</f>
        <v/>
      </c>
      <c r="V271" s="48"/>
      <c r="W271" s="54" t="str">
        <f>+IF(F271=0,"",År2024!W347)</f>
        <v/>
      </c>
      <c r="X271" s="48"/>
    </row>
    <row r="272" spans="1:24" x14ac:dyDescent="0.35">
      <c r="A272" s="49">
        <f>+År2024!B348</f>
        <v>2024</v>
      </c>
      <c r="B272" s="49">
        <f>+År2024!D348</f>
        <v>40</v>
      </c>
      <c r="C272" s="50">
        <f t="shared" si="29"/>
        <v>0</v>
      </c>
      <c r="D272" s="50" t="str">
        <f t="shared" si="32"/>
        <v>Søndag</v>
      </c>
      <c r="E272" s="51">
        <f>+År2024!E348</f>
        <v>45571</v>
      </c>
      <c r="F272" s="63">
        <f>+År2024!H348</f>
        <v>0</v>
      </c>
      <c r="G272" s="62">
        <f>+År2024!Y348</f>
        <v>0</v>
      </c>
      <c r="H272" s="52" t="str">
        <f>+IF(F272=0,"",År2024!I348)</f>
        <v/>
      </c>
      <c r="I272" s="52" t="str">
        <f>+IF(F272=0,"",År2024!J348)</f>
        <v/>
      </c>
      <c r="J272" s="52" t="str">
        <f>+IF(F272=0,"",År2024!K348)</f>
        <v/>
      </c>
      <c r="K272" s="52" t="str">
        <f t="shared" si="34"/>
        <v/>
      </c>
      <c r="L272" s="52" t="str">
        <f>+IF(F272=0,"",År2024!M348)</f>
        <v/>
      </c>
      <c r="M272" s="52" t="str">
        <f>+IF(F272=0,"",År2024!O348)</f>
        <v/>
      </c>
      <c r="N272" s="48"/>
      <c r="O272" s="53" t="str">
        <f>+IF(F272=0,"",År2024!P348)</f>
        <v/>
      </c>
      <c r="P272" s="53" t="str">
        <f>+IF(F272=0,"",År2024!Q348)</f>
        <v/>
      </c>
      <c r="Q272" s="50" t="str">
        <f>+IF(F272=0,"",År2024!R348)</f>
        <v/>
      </c>
      <c r="R272" s="50" t="str">
        <f>+IF(F272=0,"",År2024!S348)</f>
        <v/>
      </c>
      <c r="S272" s="48"/>
      <c r="T272" s="53" t="str">
        <f>+IF(F272=0,"",År2024!T348)</f>
        <v/>
      </c>
      <c r="U272" s="53" t="str">
        <f>+IF(F272=0,"",År2024!U348)</f>
        <v/>
      </c>
      <c r="V272" s="48"/>
      <c r="W272" s="54" t="str">
        <f>+IF(F272=0,"",År2024!W348)</f>
        <v/>
      </c>
      <c r="X272" s="48"/>
    </row>
    <row r="273" spans="1:24" x14ac:dyDescent="0.35">
      <c r="A273" s="49">
        <f>+År2024!B349</f>
        <v>2024</v>
      </c>
      <c r="B273" s="49">
        <f>+År2024!D349</f>
        <v>40</v>
      </c>
      <c r="C273" s="50">
        <f t="shared" si="29"/>
        <v>1</v>
      </c>
      <c r="D273" s="50" t="str">
        <f t="shared" si="32"/>
        <v>Mandag</v>
      </c>
      <c r="E273" s="51">
        <f>+År2024!E349</f>
        <v>45572</v>
      </c>
      <c r="F273" s="63">
        <f>+År2024!H349</f>
        <v>0</v>
      </c>
      <c r="G273" s="62">
        <f>+År2024!Y349</f>
        <v>0</v>
      </c>
      <c r="H273" s="52" t="str">
        <f>+IF(F273=0,"",År2024!I349)</f>
        <v/>
      </c>
      <c r="I273" s="52" t="str">
        <f>+IF(F273=0,"",År2024!J349)</f>
        <v/>
      </c>
      <c r="J273" s="52" t="str">
        <f>+IF(F273=0,"",År2024!K349)</f>
        <v/>
      </c>
      <c r="K273" s="52" t="str">
        <f t="shared" si="34"/>
        <v/>
      </c>
      <c r="L273" s="52" t="str">
        <f>+IF(F273=0,"",År2024!M349)</f>
        <v/>
      </c>
      <c r="M273" s="52" t="str">
        <f>+IF(F273=0,"",År2024!O349)</f>
        <v/>
      </c>
      <c r="N273" s="48"/>
      <c r="O273" s="53" t="str">
        <f>+IF(F273=0,"",År2024!P349)</f>
        <v/>
      </c>
      <c r="P273" s="53" t="str">
        <f>+IF(F273=0,"",År2024!Q349)</f>
        <v/>
      </c>
      <c r="Q273" s="50" t="str">
        <f>+IF(F273=0,"",År2024!R349)</f>
        <v/>
      </c>
      <c r="R273" s="50" t="str">
        <f>+IF(F273=0,"",År2024!S349)</f>
        <v/>
      </c>
      <c r="S273" s="48"/>
      <c r="T273" s="53" t="str">
        <f>+IF(F273=0,"",År2024!T349)</f>
        <v/>
      </c>
      <c r="U273" s="53" t="str">
        <f>+IF(F273=0,"",År2024!U349)</f>
        <v/>
      </c>
      <c r="V273" s="48"/>
      <c r="W273" s="54" t="str">
        <f>+IF(F273=0,"",År2024!W349)</f>
        <v/>
      </c>
      <c r="X273" s="48"/>
    </row>
    <row r="274" spans="1:24" x14ac:dyDescent="0.35">
      <c r="A274" s="49">
        <f>+År2024!B350</f>
        <v>2024</v>
      </c>
      <c r="B274" s="49">
        <f>+År2024!D350</f>
        <v>41</v>
      </c>
      <c r="C274" s="50">
        <f t="shared" si="29"/>
        <v>3</v>
      </c>
      <c r="D274" s="50" t="str">
        <f t="shared" si="32"/>
        <v>Onsdag</v>
      </c>
      <c r="E274" s="51">
        <f>+År2024!E350</f>
        <v>45574</v>
      </c>
      <c r="F274" s="63">
        <f>+År2024!H350</f>
        <v>0</v>
      </c>
      <c r="G274" s="62">
        <f>+År2024!Y350</f>
        <v>0</v>
      </c>
      <c r="H274" s="52" t="str">
        <f>+IF(F274=0,"",År2024!I350)</f>
        <v/>
      </c>
      <c r="I274" s="52" t="str">
        <f>+IF(F274=0,"",År2024!J350)</f>
        <v/>
      </c>
      <c r="J274" s="52" t="str">
        <f>+IF(F274=0,"",År2024!K350)</f>
        <v/>
      </c>
      <c r="K274" s="52" t="str">
        <f t="shared" si="34"/>
        <v/>
      </c>
      <c r="L274" s="52" t="str">
        <f>+IF(F274=0,"",År2024!M350)</f>
        <v/>
      </c>
      <c r="M274" s="52" t="str">
        <f>+IF(F274=0,"",År2024!O350)</f>
        <v/>
      </c>
      <c r="N274" s="48"/>
      <c r="O274" s="53" t="str">
        <f>+IF(F274=0,"",År2024!P350)</f>
        <v/>
      </c>
      <c r="P274" s="53" t="str">
        <f>+IF(F274=0,"",År2024!Q350)</f>
        <v/>
      </c>
      <c r="Q274" s="50" t="str">
        <f>+IF(F274=0,"",År2024!R350)</f>
        <v/>
      </c>
      <c r="R274" s="50" t="str">
        <f>+IF(F274=0,"",År2024!S350)</f>
        <v/>
      </c>
      <c r="S274" s="48"/>
      <c r="T274" s="53" t="str">
        <f>+IF(F274=0,"",År2024!T350)</f>
        <v/>
      </c>
      <c r="U274" s="53" t="str">
        <f>+IF(F274=0,"",År2024!U350)</f>
        <v/>
      </c>
      <c r="V274" s="48"/>
      <c r="W274" s="54" t="str">
        <f>+IF(F274=0,"",År2024!W350)</f>
        <v/>
      </c>
      <c r="X274" s="48"/>
    </row>
    <row r="275" spans="1:24" x14ac:dyDescent="0.35">
      <c r="A275" s="49">
        <f>+År2024!B351</f>
        <v>2024</v>
      </c>
      <c r="B275" s="49">
        <f>+År2024!D351</f>
        <v>41</v>
      </c>
      <c r="C275" s="50">
        <f t="shared" si="29"/>
        <v>4</v>
      </c>
      <c r="D275" s="50" t="str">
        <f t="shared" si="32"/>
        <v>Torsdag</v>
      </c>
      <c r="E275" s="51">
        <f>+År2024!E351</f>
        <v>45575</v>
      </c>
      <c r="F275" s="63">
        <f>+År2024!H351</f>
        <v>0</v>
      </c>
      <c r="G275" s="62">
        <f>+År2024!Y351</f>
        <v>0</v>
      </c>
      <c r="H275" s="52" t="str">
        <f>+IF(F275=0,"",År2024!I351)</f>
        <v/>
      </c>
      <c r="I275" s="52" t="str">
        <f>+IF(F275=0,"",År2024!J351)</f>
        <v/>
      </c>
      <c r="J275" s="52" t="str">
        <f>+IF(F275=0,"",År2024!K351)</f>
        <v/>
      </c>
      <c r="K275" s="52" t="str">
        <f t="shared" ref="K275:K284" si="35">+IF(F275=0,"",J275-I275)</f>
        <v/>
      </c>
      <c r="L275" s="52" t="str">
        <f>+IF(F275=0,"",År2024!M351)</f>
        <v/>
      </c>
      <c r="M275" s="52" t="str">
        <f>+IF(F275=0,"",År2024!O351)</f>
        <v/>
      </c>
      <c r="N275" s="48"/>
      <c r="O275" s="53" t="str">
        <f>+IF(F275=0,"",År2024!P351)</f>
        <v/>
      </c>
      <c r="P275" s="53" t="str">
        <f>+IF(F275=0,"",År2024!Q351)</f>
        <v/>
      </c>
      <c r="Q275" s="50" t="str">
        <f>+IF(F275=0,"",År2024!R351)</f>
        <v/>
      </c>
      <c r="R275" s="50" t="str">
        <f>+IF(F275=0,"",År2024!S351)</f>
        <v/>
      </c>
      <c r="S275" s="48"/>
      <c r="T275" s="53" t="str">
        <f>+IF(F275=0,"",År2024!T351)</f>
        <v/>
      </c>
      <c r="U275" s="53" t="str">
        <f>+IF(F275=0,"",År2024!U351)</f>
        <v/>
      </c>
      <c r="V275" s="48"/>
      <c r="W275" s="54" t="str">
        <f>+IF(F275=0,"",År2024!W351)</f>
        <v/>
      </c>
      <c r="X275" s="48"/>
    </row>
    <row r="276" spans="1:24" x14ac:dyDescent="0.35">
      <c r="A276" s="49">
        <f>+År2024!B352</f>
        <v>2024</v>
      </c>
      <c r="B276" s="49">
        <f>+År2024!D352</f>
        <v>41</v>
      </c>
      <c r="C276" s="50">
        <f t="shared" si="29"/>
        <v>5</v>
      </c>
      <c r="D276" s="50" t="str">
        <f t="shared" si="32"/>
        <v>Fredag</v>
      </c>
      <c r="E276" s="51">
        <f>+År2024!E352</f>
        <v>45576</v>
      </c>
      <c r="F276" s="63">
        <f>+År2024!H352</f>
        <v>0</v>
      </c>
      <c r="G276" s="62">
        <f>+År2024!Y352</f>
        <v>0</v>
      </c>
      <c r="H276" s="52" t="str">
        <f>+IF(F276=0,"",År2024!I352)</f>
        <v/>
      </c>
      <c r="I276" s="52" t="str">
        <f>+IF(F276=0,"",År2024!J352)</f>
        <v/>
      </c>
      <c r="J276" s="52" t="str">
        <f>+IF(F276=0,"",År2024!K352)</f>
        <v/>
      </c>
      <c r="K276" s="52" t="str">
        <f t="shared" si="35"/>
        <v/>
      </c>
      <c r="L276" s="52" t="str">
        <f>+IF(F276=0,"",År2024!M352)</f>
        <v/>
      </c>
      <c r="M276" s="52" t="str">
        <f>+IF(F276=0,"",År2024!O352)</f>
        <v/>
      </c>
      <c r="N276" s="48"/>
      <c r="O276" s="53" t="str">
        <f>+IF(F276=0,"",År2024!P352)</f>
        <v/>
      </c>
      <c r="P276" s="53" t="str">
        <f>+IF(F276=0,"",År2024!Q352)</f>
        <v/>
      </c>
      <c r="Q276" s="50" t="str">
        <f>+IF(F276=0,"",År2024!R352)</f>
        <v/>
      </c>
      <c r="R276" s="50" t="str">
        <f>+IF(F276=0,"",År2024!S352)</f>
        <v/>
      </c>
      <c r="S276" s="48"/>
      <c r="T276" s="53" t="str">
        <f>+IF(F276=0,"",År2024!T352)</f>
        <v/>
      </c>
      <c r="U276" s="53" t="str">
        <f>+IF(F276=0,"",År2024!U352)</f>
        <v/>
      </c>
      <c r="V276" s="48"/>
      <c r="W276" s="54" t="str">
        <f>+IF(F276=0,"",År2024!W352)</f>
        <v/>
      </c>
      <c r="X276" s="48"/>
    </row>
    <row r="277" spans="1:24" x14ac:dyDescent="0.35">
      <c r="A277" s="49">
        <f>+År2024!B353</f>
        <v>2024</v>
      </c>
      <c r="B277" s="49">
        <f>+År2024!D353</f>
        <v>41</v>
      </c>
      <c r="C277" s="50">
        <f t="shared" si="29"/>
        <v>6</v>
      </c>
      <c r="D277" s="50" t="str">
        <f t="shared" si="32"/>
        <v>Lørdag</v>
      </c>
      <c r="E277" s="51">
        <f>+År2024!E353</f>
        <v>45577</v>
      </c>
      <c r="F277" s="63">
        <f>+År2024!H353</f>
        <v>0</v>
      </c>
      <c r="G277" s="62">
        <f>+År2024!Y353</f>
        <v>0</v>
      </c>
      <c r="H277" s="52" t="str">
        <f>+IF(F277=0,"",År2024!I353)</f>
        <v/>
      </c>
      <c r="I277" s="52" t="str">
        <f>+IF(F277=0,"",År2024!J353)</f>
        <v/>
      </c>
      <c r="J277" s="52" t="str">
        <f>+IF(F277=0,"",År2024!K353)</f>
        <v/>
      </c>
      <c r="K277" s="52" t="str">
        <f t="shared" si="35"/>
        <v/>
      </c>
      <c r="L277" s="52" t="str">
        <f>+IF(F277=0,"",År2024!M353)</f>
        <v/>
      </c>
      <c r="M277" s="52" t="str">
        <f>+IF(F277=0,"",År2024!O353)</f>
        <v/>
      </c>
      <c r="N277" s="48"/>
      <c r="O277" s="53" t="str">
        <f>+IF(F277=0,"",År2024!P353)</f>
        <v/>
      </c>
      <c r="P277" s="53" t="str">
        <f>+IF(F277=0,"",År2024!Q353)</f>
        <v/>
      </c>
      <c r="Q277" s="50" t="str">
        <f>+IF(F277=0,"",År2024!R353)</f>
        <v/>
      </c>
      <c r="R277" s="50" t="str">
        <f>+IF(F277=0,"",År2024!S353)</f>
        <v/>
      </c>
      <c r="S277" s="48"/>
      <c r="T277" s="53" t="str">
        <f>+IF(F277=0,"",År2024!T353)</f>
        <v/>
      </c>
      <c r="U277" s="53" t="str">
        <f>+IF(F277=0,"",År2024!U353)</f>
        <v/>
      </c>
      <c r="V277" s="48"/>
      <c r="W277" s="54" t="str">
        <f>+IF(F277=0,"",År2024!W353)</f>
        <v/>
      </c>
      <c r="X277" s="48"/>
    </row>
    <row r="278" spans="1:24" x14ac:dyDescent="0.35">
      <c r="A278" s="49">
        <f>+År2024!B354</f>
        <v>2024</v>
      </c>
      <c r="B278" s="49">
        <f>+År2024!D354</f>
        <v>41</v>
      </c>
      <c r="C278" s="50">
        <f t="shared" si="29"/>
        <v>0</v>
      </c>
      <c r="D278" s="50" t="str">
        <f t="shared" si="32"/>
        <v>Søndag</v>
      </c>
      <c r="E278" s="51">
        <f>+År2024!E354</f>
        <v>45578</v>
      </c>
      <c r="F278" s="63">
        <f>+År2024!H354</f>
        <v>0</v>
      </c>
      <c r="G278" s="62">
        <f>+År2024!Y354</f>
        <v>0</v>
      </c>
      <c r="H278" s="52" t="str">
        <f>+IF(F278=0,"",År2024!I354)</f>
        <v/>
      </c>
      <c r="I278" s="52" t="str">
        <f>+IF(F278=0,"",År2024!J354)</f>
        <v/>
      </c>
      <c r="J278" s="52" t="str">
        <f>+IF(F278=0,"",År2024!K354)</f>
        <v/>
      </c>
      <c r="K278" s="52" t="str">
        <f t="shared" si="35"/>
        <v/>
      </c>
      <c r="L278" s="52" t="str">
        <f>+IF(F278=0,"",År2024!M354)</f>
        <v/>
      </c>
      <c r="M278" s="52" t="str">
        <f>+IF(F278=0,"",År2024!O354)</f>
        <v/>
      </c>
      <c r="N278" s="48"/>
      <c r="O278" s="53" t="str">
        <f>+IF(F278=0,"",År2024!P354)</f>
        <v/>
      </c>
      <c r="P278" s="53" t="str">
        <f>+IF(F278=0,"",År2024!Q354)</f>
        <v/>
      </c>
      <c r="Q278" s="50" t="str">
        <f>+IF(F278=0,"",År2024!R354)</f>
        <v/>
      </c>
      <c r="R278" s="50" t="str">
        <f>+IF(F278=0,"",År2024!S354)</f>
        <v/>
      </c>
      <c r="S278" s="48"/>
      <c r="T278" s="53" t="str">
        <f>+IF(F278=0,"",År2024!T354)</f>
        <v/>
      </c>
      <c r="U278" s="53" t="str">
        <f>+IF(F278=0,"",År2024!U354)</f>
        <v/>
      </c>
      <c r="V278" s="48"/>
      <c r="W278" s="54" t="str">
        <f>+IF(F278=0,"",År2024!W354)</f>
        <v/>
      </c>
      <c r="X278" s="48"/>
    </row>
    <row r="279" spans="1:24" x14ac:dyDescent="0.35">
      <c r="A279" s="49">
        <f>+År2024!B355</f>
        <v>2024</v>
      </c>
      <c r="B279" s="49">
        <f>+År2024!D355</f>
        <v>41</v>
      </c>
      <c r="C279" s="50">
        <f t="shared" si="29"/>
        <v>1</v>
      </c>
      <c r="D279" s="50" t="str">
        <f t="shared" si="32"/>
        <v>Mandag</v>
      </c>
      <c r="E279" s="51">
        <f>+År2024!E355</f>
        <v>45579</v>
      </c>
      <c r="F279" s="63">
        <f>+År2024!H355</f>
        <v>0</v>
      </c>
      <c r="G279" s="62">
        <f>+År2024!Y355</f>
        <v>0</v>
      </c>
      <c r="H279" s="52" t="str">
        <f>+IF(F279=0,"",År2024!I355)</f>
        <v/>
      </c>
      <c r="I279" s="52" t="str">
        <f>+IF(F279=0,"",År2024!J355)</f>
        <v/>
      </c>
      <c r="J279" s="52" t="str">
        <f>+IF(F279=0,"",År2024!K355)</f>
        <v/>
      </c>
      <c r="K279" s="52" t="str">
        <f t="shared" si="35"/>
        <v/>
      </c>
      <c r="L279" s="52" t="str">
        <f>+IF(F279=0,"",År2024!M355)</f>
        <v/>
      </c>
      <c r="M279" s="52" t="str">
        <f>+IF(F279=0,"",År2024!O355)</f>
        <v/>
      </c>
      <c r="N279" s="48"/>
      <c r="O279" s="53" t="str">
        <f>+IF(F279=0,"",År2024!P355)</f>
        <v/>
      </c>
      <c r="P279" s="53" t="str">
        <f>+IF(F279=0,"",År2024!Q355)</f>
        <v/>
      </c>
      <c r="Q279" s="50" t="str">
        <f>+IF(F279=0,"",År2024!R355)</f>
        <v/>
      </c>
      <c r="R279" s="50" t="str">
        <f>+IF(F279=0,"",År2024!S355)</f>
        <v/>
      </c>
      <c r="S279" s="48"/>
      <c r="T279" s="53" t="str">
        <f>+IF(F279=0,"",År2024!T355)</f>
        <v/>
      </c>
      <c r="U279" s="53" t="str">
        <f>+IF(F279=0,"",År2024!U355)</f>
        <v/>
      </c>
      <c r="V279" s="48"/>
      <c r="W279" s="54" t="str">
        <f>+IF(F279=0,"",År2024!W355)</f>
        <v/>
      </c>
      <c r="X279" s="48"/>
    </row>
    <row r="280" spans="1:24" x14ac:dyDescent="0.35">
      <c r="A280" s="49">
        <f>+År2024!B356</f>
        <v>2024</v>
      </c>
      <c r="B280" s="49">
        <f>+År2024!D356</f>
        <v>42</v>
      </c>
      <c r="C280" s="50">
        <f t="shared" si="29"/>
        <v>3</v>
      </c>
      <c r="D280" s="50" t="str">
        <f t="shared" si="32"/>
        <v>Onsdag</v>
      </c>
      <c r="E280" s="51">
        <f>+År2024!E356</f>
        <v>45581</v>
      </c>
      <c r="F280" s="63">
        <f>+År2024!H356</f>
        <v>0</v>
      </c>
      <c r="G280" s="62">
        <f>+År2024!Y356</f>
        <v>0</v>
      </c>
      <c r="H280" s="52" t="str">
        <f>+IF(F280=0,"",År2024!I356)</f>
        <v/>
      </c>
      <c r="I280" s="52" t="str">
        <f>+IF(F280=0,"",År2024!J356)</f>
        <v/>
      </c>
      <c r="J280" s="52" t="str">
        <f>+IF(F280=0,"",År2024!K356)</f>
        <v/>
      </c>
      <c r="K280" s="52" t="str">
        <f t="shared" si="35"/>
        <v/>
      </c>
      <c r="L280" s="52" t="str">
        <f>+IF(F280=0,"",År2024!M356)</f>
        <v/>
      </c>
      <c r="M280" s="52" t="str">
        <f>+IF(F280=0,"",År2024!O356)</f>
        <v/>
      </c>
      <c r="N280" s="48"/>
      <c r="O280" s="53" t="str">
        <f>+IF(F280=0,"",År2024!P356)</f>
        <v/>
      </c>
      <c r="P280" s="53" t="str">
        <f>+IF(F280=0,"",År2024!Q356)</f>
        <v/>
      </c>
      <c r="Q280" s="50" t="str">
        <f>+IF(F280=0,"",År2024!R356)</f>
        <v/>
      </c>
      <c r="R280" s="50" t="str">
        <f>+IF(F280=0,"",År2024!S356)</f>
        <v/>
      </c>
      <c r="S280" s="48"/>
      <c r="T280" s="53" t="str">
        <f>+IF(F280=0,"",År2024!T356)</f>
        <v/>
      </c>
      <c r="U280" s="53" t="str">
        <f>+IF(F280=0,"",År2024!U356)</f>
        <v/>
      </c>
      <c r="V280" s="48"/>
      <c r="W280" s="54" t="str">
        <f>+IF(F280=0,"",År2024!W356)</f>
        <v/>
      </c>
      <c r="X280" s="48"/>
    </row>
    <row r="281" spans="1:24" x14ac:dyDescent="0.35">
      <c r="A281" s="49">
        <f>+År2024!B357</f>
        <v>2024</v>
      </c>
      <c r="B281" s="49">
        <f>+År2024!D357</f>
        <v>42</v>
      </c>
      <c r="C281" s="50">
        <f t="shared" si="29"/>
        <v>4</v>
      </c>
      <c r="D281" s="50" t="str">
        <f t="shared" si="32"/>
        <v>Torsdag</v>
      </c>
      <c r="E281" s="51">
        <f>+År2024!E357</f>
        <v>45582</v>
      </c>
      <c r="F281" s="63">
        <f>+År2024!H357</f>
        <v>0</v>
      </c>
      <c r="G281" s="62">
        <f>+År2024!Y357</f>
        <v>0</v>
      </c>
      <c r="H281" s="52" t="str">
        <f>+IF(F281=0,"",År2024!I357)</f>
        <v/>
      </c>
      <c r="I281" s="52" t="str">
        <f>+IF(F281=0,"",År2024!J357)</f>
        <v/>
      </c>
      <c r="J281" s="52" t="str">
        <f>+IF(F281=0,"",År2024!K357)</f>
        <v/>
      </c>
      <c r="K281" s="52" t="str">
        <f t="shared" si="35"/>
        <v/>
      </c>
      <c r="L281" s="52" t="str">
        <f>+IF(F281=0,"",År2024!M357)</f>
        <v/>
      </c>
      <c r="M281" s="52" t="str">
        <f>+IF(F281=0,"",År2024!O357)</f>
        <v/>
      </c>
      <c r="N281" s="48"/>
      <c r="O281" s="53" t="str">
        <f>+IF(F281=0,"",År2024!P357)</f>
        <v/>
      </c>
      <c r="P281" s="53" t="str">
        <f>+IF(F281=0,"",År2024!Q357)</f>
        <v/>
      </c>
      <c r="Q281" s="50" t="str">
        <f>+IF(F281=0,"",År2024!R357)</f>
        <v/>
      </c>
      <c r="R281" s="50" t="str">
        <f>+IF(F281=0,"",År2024!S357)</f>
        <v/>
      </c>
      <c r="S281" s="48"/>
      <c r="T281" s="53" t="str">
        <f>+IF(F281=0,"",År2024!T357)</f>
        <v/>
      </c>
      <c r="U281" s="53" t="str">
        <f>+IF(F281=0,"",År2024!U357)</f>
        <v/>
      </c>
      <c r="V281" s="48"/>
      <c r="W281" s="54" t="str">
        <f>+IF(F281=0,"",År2024!W357)</f>
        <v/>
      </c>
      <c r="X281" s="48"/>
    </row>
    <row r="282" spans="1:24" x14ac:dyDescent="0.35">
      <c r="A282" s="49">
        <f>+År2024!B358</f>
        <v>2024</v>
      </c>
      <c r="B282" s="49">
        <f>+År2024!D358</f>
        <v>42</v>
      </c>
      <c r="C282" s="50">
        <f t="shared" si="29"/>
        <v>5</v>
      </c>
      <c r="D282" s="50" t="str">
        <f t="shared" si="32"/>
        <v>Fredag</v>
      </c>
      <c r="E282" s="51">
        <f>+År2024!E358</f>
        <v>45583</v>
      </c>
      <c r="F282" s="63">
        <f>+År2024!H358</f>
        <v>0</v>
      </c>
      <c r="G282" s="62">
        <f>+År2024!Y358</f>
        <v>0</v>
      </c>
      <c r="H282" s="52" t="str">
        <f>+IF(F282=0,"",År2024!I358)</f>
        <v/>
      </c>
      <c r="I282" s="52" t="str">
        <f>+IF(F282=0,"",År2024!J358)</f>
        <v/>
      </c>
      <c r="J282" s="52" t="str">
        <f>+IF(F282=0,"",År2024!K358)</f>
        <v/>
      </c>
      <c r="K282" s="52" t="str">
        <f t="shared" si="35"/>
        <v/>
      </c>
      <c r="L282" s="52" t="str">
        <f>+IF(F282=0,"",År2024!M358)</f>
        <v/>
      </c>
      <c r="M282" s="52" t="str">
        <f>+IF(F282=0,"",År2024!O358)</f>
        <v/>
      </c>
      <c r="N282" s="48"/>
      <c r="O282" s="53" t="str">
        <f>+IF(F282=0,"",År2024!P358)</f>
        <v/>
      </c>
      <c r="P282" s="53" t="str">
        <f>+IF(F282=0,"",År2024!Q358)</f>
        <v/>
      </c>
      <c r="Q282" s="50" t="str">
        <f>+IF(F282=0,"",År2024!R358)</f>
        <v/>
      </c>
      <c r="R282" s="50" t="str">
        <f>+IF(F282=0,"",År2024!S358)</f>
        <v/>
      </c>
      <c r="S282" s="48"/>
      <c r="T282" s="53" t="str">
        <f>+IF(F282=0,"",År2024!T358)</f>
        <v/>
      </c>
      <c r="U282" s="53" t="str">
        <f>+IF(F282=0,"",År2024!U358)</f>
        <v/>
      </c>
      <c r="V282" s="48"/>
      <c r="W282" s="54" t="str">
        <f>+IF(F282=0,"",År2024!W358)</f>
        <v/>
      </c>
      <c r="X282" s="48"/>
    </row>
    <row r="283" spans="1:24" x14ac:dyDescent="0.35">
      <c r="A283" s="49">
        <f>+År2024!B359</f>
        <v>2024</v>
      </c>
      <c r="B283" s="49">
        <f>+År2024!D359</f>
        <v>42</v>
      </c>
      <c r="C283" s="50">
        <f t="shared" si="29"/>
        <v>6</v>
      </c>
      <c r="D283" s="50" t="str">
        <f t="shared" si="32"/>
        <v>Lørdag</v>
      </c>
      <c r="E283" s="51">
        <f>+År2024!E359</f>
        <v>45584</v>
      </c>
      <c r="F283" s="63">
        <f>+År2024!H359</f>
        <v>0</v>
      </c>
      <c r="G283" s="62">
        <f>+År2024!Y359</f>
        <v>0</v>
      </c>
      <c r="H283" s="52" t="str">
        <f>+IF(F283=0,"",År2024!I359)</f>
        <v/>
      </c>
      <c r="I283" s="52" t="str">
        <f>+IF(F283=0,"",År2024!J359)</f>
        <v/>
      </c>
      <c r="J283" s="52" t="str">
        <f>+IF(F283=0,"",År2024!K359)</f>
        <v/>
      </c>
      <c r="K283" s="52" t="str">
        <f t="shared" si="35"/>
        <v/>
      </c>
      <c r="L283" s="52" t="str">
        <f>+IF(F283=0,"",År2024!M359)</f>
        <v/>
      </c>
      <c r="M283" s="52" t="str">
        <f>+IF(F283=0,"",År2024!O359)</f>
        <v/>
      </c>
      <c r="N283" s="48"/>
      <c r="O283" s="53" t="str">
        <f>+IF(F283=0,"",År2024!P359)</f>
        <v/>
      </c>
      <c r="P283" s="53" t="str">
        <f>+IF(F283=0,"",År2024!Q359)</f>
        <v/>
      </c>
      <c r="Q283" s="50" t="str">
        <f>+IF(F283=0,"",År2024!R359)</f>
        <v/>
      </c>
      <c r="R283" s="50" t="str">
        <f>+IF(F283=0,"",År2024!S359)</f>
        <v/>
      </c>
      <c r="S283" s="48"/>
      <c r="T283" s="53" t="str">
        <f>+IF(F283=0,"",År2024!T359)</f>
        <v/>
      </c>
      <c r="U283" s="53" t="str">
        <f>+IF(F283=0,"",År2024!U359)</f>
        <v/>
      </c>
      <c r="V283" s="48"/>
      <c r="W283" s="54" t="str">
        <f>+IF(F283=0,"",År2024!W359)</f>
        <v/>
      </c>
      <c r="X283" s="48"/>
    </row>
    <row r="284" spans="1:24" x14ac:dyDescent="0.35">
      <c r="A284" s="49">
        <f>+År2024!B360</f>
        <v>2024</v>
      </c>
      <c r="B284" s="49">
        <f>+År2024!D360</f>
        <v>42</v>
      </c>
      <c r="C284" s="50">
        <f t="shared" si="29"/>
        <v>0</v>
      </c>
      <c r="D284" s="50" t="str">
        <f t="shared" si="32"/>
        <v>Søndag</v>
      </c>
      <c r="E284" s="51">
        <f>+År2024!E360</f>
        <v>45585</v>
      </c>
      <c r="F284" s="63">
        <f>+År2024!H360</f>
        <v>0</v>
      </c>
      <c r="G284" s="62">
        <f>+År2024!Y360</f>
        <v>0</v>
      </c>
      <c r="H284" s="52" t="str">
        <f>+IF(F284=0,"",År2024!I360)</f>
        <v/>
      </c>
      <c r="I284" s="52" t="str">
        <f>+IF(F284=0,"",År2024!J360)</f>
        <v/>
      </c>
      <c r="J284" s="52" t="str">
        <f>+IF(F284=0,"",År2024!K360)</f>
        <v/>
      </c>
      <c r="K284" s="52" t="str">
        <f t="shared" si="35"/>
        <v/>
      </c>
      <c r="L284" s="52" t="str">
        <f>+IF(F284=0,"",År2024!M360)</f>
        <v/>
      </c>
      <c r="M284" s="52" t="str">
        <f>+IF(F284=0,"",År2024!O360)</f>
        <v/>
      </c>
      <c r="N284" s="48"/>
      <c r="O284" s="53" t="str">
        <f>+IF(F284=0,"",År2024!P360)</f>
        <v/>
      </c>
      <c r="P284" s="53" t="str">
        <f>+IF(F284=0,"",År2024!Q360)</f>
        <v/>
      </c>
      <c r="Q284" s="50" t="str">
        <f>+IF(F284=0,"",År2024!R360)</f>
        <v/>
      </c>
      <c r="R284" s="50" t="str">
        <f>+IF(F284=0,"",År2024!S360)</f>
        <v/>
      </c>
      <c r="S284" s="48"/>
      <c r="T284" s="53" t="str">
        <f>+IF(F284=0,"",År2024!T360)</f>
        <v/>
      </c>
      <c r="U284" s="53" t="str">
        <f>+IF(F284=0,"",År2024!U360)</f>
        <v/>
      </c>
      <c r="V284" s="48"/>
      <c r="W284" s="54" t="str">
        <f>+IF(F284=0,"",År2024!W360)</f>
        <v/>
      </c>
      <c r="X284" s="48"/>
    </row>
    <row r="285" spans="1:24" x14ac:dyDescent="0.35">
      <c r="A285" s="49">
        <f>+År2024!B361</f>
        <v>2024</v>
      </c>
      <c r="B285" s="49">
        <f>+År2024!D361</f>
        <v>42</v>
      </c>
      <c r="C285" s="50">
        <f t="shared" si="29"/>
        <v>1</v>
      </c>
      <c r="D285" s="50" t="str">
        <f t="shared" si="32"/>
        <v>Mandag</v>
      </c>
      <c r="E285" s="51">
        <f>+År2024!E361</f>
        <v>45586</v>
      </c>
      <c r="F285" s="63">
        <f>+År2024!H361</f>
        <v>0</v>
      </c>
      <c r="G285" s="62">
        <f>+År2024!Y361</f>
        <v>0</v>
      </c>
      <c r="H285" s="52" t="str">
        <f>+IF(F285=0,"",År2024!I361)</f>
        <v/>
      </c>
      <c r="I285" s="52" t="str">
        <f>+IF(F285=0,"",År2024!J361)</f>
        <v/>
      </c>
      <c r="J285" s="52" t="str">
        <f>+IF(F285=0,"",År2024!K361)</f>
        <v/>
      </c>
      <c r="K285" s="52" t="str">
        <f t="shared" ref="K285:K290" si="36">+IF(F285=0,"",J285-I285)</f>
        <v/>
      </c>
      <c r="L285" s="52" t="str">
        <f>+IF(F285=0,"",År2024!M361)</f>
        <v/>
      </c>
      <c r="M285" s="52" t="str">
        <f>+IF(F285=0,"",År2024!O361)</f>
        <v/>
      </c>
      <c r="N285" s="48"/>
      <c r="O285" s="53" t="str">
        <f>+IF(F285=0,"",År2024!P361)</f>
        <v/>
      </c>
      <c r="P285" s="53" t="str">
        <f>+IF(F285=0,"",År2024!Q361)</f>
        <v/>
      </c>
      <c r="Q285" s="50" t="str">
        <f>+IF(F285=0,"",År2024!R361)</f>
        <v/>
      </c>
      <c r="R285" s="50" t="str">
        <f>+IF(F285=0,"",År2024!S361)</f>
        <v/>
      </c>
      <c r="S285" s="48"/>
      <c r="T285" s="53" t="str">
        <f>+IF(F285=0,"",År2024!T361)</f>
        <v/>
      </c>
      <c r="U285" s="53" t="str">
        <f>+IF(F285=0,"",År2024!U361)</f>
        <v/>
      </c>
      <c r="V285" s="48"/>
      <c r="W285" s="54" t="str">
        <f>+IF(F285=0,"",År2024!W361)</f>
        <v/>
      </c>
      <c r="X285" s="48"/>
    </row>
    <row r="286" spans="1:24" x14ac:dyDescent="0.35">
      <c r="A286" s="49">
        <f>+År2024!B362</f>
        <v>2024</v>
      </c>
      <c r="B286" s="49">
        <f>+År2024!D362</f>
        <v>43</v>
      </c>
      <c r="C286" s="50">
        <f t="shared" si="29"/>
        <v>3</v>
      </c>
      <c r="D286" s="50" t="str">
        <f t="shared" si="32"/>
        <v>Onsdag</v>
      </c>
      <c r="E286" s="51">
        <f>+År2024!E362</f>
        <v>45588</v>
      </c>
      <c r="F286" s="63">
        <f>+År2024!H362</f>
        <v>0</v>
      </c>
      <c r="G286" s="62">
        <f>+År2024!Y362</f>
        <v>0</v>
      </c>
      <c r="H286" s="52" t="str">
        <f>+IF(F286=0,"",År2024!I362)</f>
        <v/>
      </c>
      <c r="I286" s="52" t="str">
        <f>+IF(F286=0,"",År2024!J362)</f>
        <v/>
      </c>
      <c r="J286" s="52" t="str">
        <f>+IF(F286=0,"",År2024!K362)</f>
        <v/>
      </c>
      <c r="K286" s="52" t="str">
        <f t="shared" si="36"/>
        <v/>
      </c>
      <c r="L286" s="52" t="str">
        <f>+IF(F286=0,"",År2024!M362)</f>
        <v/>
      </c>
      <c r="M286" s="52" t="str">
        <f>+IF(F286=0,"",År2024!O362)</f>
        <v/>
      </c>
      <c r="N286" s="48"/>
      <c r="O286" s="53" t="str">
        <f>+IF(F286=0,"",År2024!P362)</f>
        <v/>
      </c>
      <c r="P286" s="53" t="str">
        <f>+IF(F286=0,"",År2024!Q362)</f>
        <v/>
      </c>
      <c r="Q286" s="50" t="str">
        <f>+IF(F286=0,"",År2024!R362)</f>
        <v/>
      </c>
      <c r="R286" s="50" t="str">
        <f>+IF(F286=0,"",År2024!S362)</f>
        <v/>
      </c>
      <c r="S286" s="48"/>
      <c r="T286" s="53" t="str">
        <f>+IF(F286=0,"",År2024!T362)</f>
        <v/>
      </c>
      <c r="U286" s="53" t="str">
        <f>+IF(F286=0,"",År2024!U362)</f>
        <v/>
      </c>
      <c r="V286" s="48"/>
      <c r="W286" s="54" t="str">
        <f>+IF(F286=0,"",År2024!W362)</f>
        <v/>
      </c>
      <c r="X286" s="48"/>
    </row>
    <row r="287" spans="1:24" x14ac:dyDescent="0.35">
      <c r="A287" s="49">
        <f>+År2024!B363</f>
        <v>2024</v>
      </c>
      <c r="B287" s="49">
        <f>+År2024!D363</f>
        <v>43</v>
      </c>
      <c r="C287" s="50">
        <f t="shared" si="29"/>
        <v>4</v>
      </c>
      <c r="D287" s="50" t="str">
        <f t="shared" si="32"/>
        <v>Torsdag</v>
      </c>
      <c r="E287" s="51">
        <f>+År2024!E363</f>
        <v>45589</v>
      </c>
      <c r="F287" s="63">
        <f>+År2024!H363</f>
        <v>0</v>
      </c>
      <c r="G287" s="62">
        <f>+År2024!Y363</f>
        <v>0</v>
      </c>
      <c r="H287" s="52" t="str">
        <f>+IF(F287=0,"",År2024!I363)</f>
        <v/>
      </c>
      <c r="I287" s="52" t="str">
        <f>+IF(F287=0,"",År2024!J363)</f>
        <v/>
      </c>
      <c r="J287" s="52" t="str">
        <f>+IF(F287=0,"",År2024!K363)</f>
        <v/>
      </c>
      <c r="K287" s="52" t="str">
        <f t="shared" si="36"/>
        <v/>
      </c>
      <c r="L287" s="52" t="str">
        <f>+IF(F287=0,"",År2024!M363)</f>
        <v/>
      </c>
      <c r="M287" s="52" t="str">
        <f>+IF(F287=0,"",År2024!O363)</f>
        <v/>
      </c>
      <c r="N287" s="48"/>
      <c r="O287" s="53" t="str">
        <f>+IF(F287=0,"",År2024!P363)</f>
        <v/>
      </c>
      <c r="P287" s="53" t="str">
        <f>+IF(F287=0,"",År2024!Q363)</f>
        <v/>
      </c>
      <c r="Q287" s="50" t="str">
        <f>+IF(F287=0,"",År2024!R363)</f>
        <v/>
      </c>
      <c r="R287" s="50" t="str">
        <f>+IF(F287=0,"",År2024!S363)</f>
        <v/>
      </c>
      <c r="S287" s="48"/>
      <c r="T287" s="53" t="str">
        <f>+IF(F287=0,"",År2024!T363)</f>
        <v/>
      </c>
      <c r="U287" s="53" t="str">
        <f>+IF(F287=0,"",År2024!U363)</f>
        <v/>
      </c>
      <c r="V287" s="48"/>
      <c r="W287" s="54" t="str">
        <f>+IF(F287=0,"",År2024!W363)</f>
        <v/>
      </c>
      <c r="X287" s="48"/>
    </row>
    <row r="288" spans="1:24" x14ac:dyDescent="0.35">
      <c r="A288" s="49">
        <f>+År2024!B364</f>
        <v>2024</v>
      </c>
      <c r="B288" s="49">
        <f>+År2024!D364</f>
        <v>43</v>
      </c>
      <c r="C288" s="50">
        <f t="shared" si="29"/>
        <v>5</v>
      </c>
      <c r="D288" s="50" t="str">
        <f t="shared" si="32"/>
        <v>Fredag</v>
      </c>
      <c r="E288" s="51">
        <f>+År2024!E364</f>
        <v>45590</v>
      </c>
      <c r="F288" s="63">
        <f>+År2024!H364</f>
        <v>0</v>
      </c>
      <c r="G288" s="62">
        <f>+År2024!Y364</f>
        <v>0</v>
      </c>
      <c r="H288" s="52" t="str">
        <f>+IF(F288=0,"",År2024!I364)</f>
        <v/>
      </c>
      <c r="I288" s="52" t="str">
        <f>+IF(F288=0,"",År2024!J364)</f>
        <v/>
      </c>
      <c r="J288" s="52" t="str">
        <f>+IF(F288=0,"",År2024!K364)</f>
        <v/>
      </c>
      <c r="K288" s="52" t="str">
        <f t="shared" si="36"/>
        <v/>
      </c>
      <c r="L288" s="52" t="str">
        <f>+IF(F288=0,"",År2024!M364)</f>
        <v/>
      </c>
      <c r="M288" s="52" t="str">
        <f>+IF(F288=0,"",År2024!O364)</f>
        <v/>
      </c>
      <c r="N288" s="48"/>
      <c r="O288" s="53" t="str">
        <f>+IF(F288=0,"",År2024!P364)</f>
        <v/>
      </c>
      <c r="P288" s="53" t="str">
        <f>+IF(F288=0,"",År2024!Q364)</f>
        <v/>
      </c>
      <c r="Q288" s="50" t="str">
        <f>+IF(F288=0,"",År2024!R364)</f>
        <v/>
      </c>
      <c r="R288" s="50" t="str">
        <f>+IF(F288=0,"",År2024!S364)</f>
        <v/>
      </c>
      <c r="S288" s="48"/>
      <c r="T288" s="53" t="str">
        <f>+IF(F288=0,"",År2024!T364)</f>
        <v/>
      </c>
      <c r="U288" s="53" t="str">
        <f>+IF(F288=0,"",År2024!U364)</f>
        <v/>
      </c>
      <c r="V288" s="48"/>
      <c r="W288" s="54" t="str">
        <f>+IF(F288=0,"",År2024!W364)</f>
        <v/>
      </c>
      <c r="X288" s="48"/>
    </row>
    <row r="289" spans="1:24" x14ac:dyDescent="0.35">
      <c r="A289" s="49">
        <f>+År2024!B365</f>
        <v>2024</v>
      </c>
      <c r="B289" s="49">
        <f>+År2024!D365</f>
        <v>43</v>
      </c>
      <c r="C289" s="50">
        <f t="shared" si="29"/>
        <v>6</v>
      </c>
      <c r="D289" s="50" t="str">
        <f t="shared" si="32"/>
        <v>Lørdag</v>
      </c>
      <c r="E289" s="51">
        <f>+År2024!E365</f>
        <v>45591</v>
      </c>
      <c r="F289" s="63">
        <f>+År2024!H365</f>
        <v>0</v>
      </c>
      <c r="G289" s="62">
        <f>+År2024!Y365</f>
        <v>0</v>
      </c>
      <c r="H289" s="52" t="str">
        <f>+IF(F289=0,"",År2024!I365)</f>
        <v/>
      </c>
      <c r="I289" s="52" t="str">
        <f>+IF(F289=0,"",År2024!J365)</f>
        <v/>
      </c>
      <c r="J289" s="52" t="str">
        <f>+IF(F289=0,"",År2024!K365)</f>
        <v/>
      </c>
      <c r="K289" s="52" t="str">
        <f t="shared" si="36"/>
        <v/>
      </c>
      <c r="L289" s="52" t="str">
        <f>+IF(F289=0,"",År2024!M365)</f>
        <v/>
      </c>
      <c r="M289" s="52" t="str">
        <f>+IF(F289=0,"",År2024!O365)</f>
        <v/>
      </c>
      <c r="N289" s="48"/>
      <c r="O289" s="53" t="str">
        <f>+IF(F289=0,"",År2024!P365)</f>
        <v/>
      </c>
      <c r="P289" s="53" t="str">
        <f>+IF(F289=0,"",År2024!Q365)</f>
        <v/>
      </c>
      <c r="Q289" s="50" t="str">
        <f>+IF(F289=0,"",År2024!R365)</f>
        <v/>
      </c>
      <c r="R289" s="50" t="str">
        <f>+IF(F289=0,"",År2024!S365)</f>
        <v/>
      </c>
      <c r="S289" s="48"/>
      <c r="T289" s="53" t="str">
        <f>+IF(F289=0,"",År2024!T365)</f>
        <v/>
      </c>
      <c r="U289" s="53" t="str">
        <f>+IF(F289=0,"",År2024!U365)</f>
        <v/>
      </c>
      <c r="V289" s="48"/>
      <c r="W289" s="54" t="str">
        <f>+IF(F289=0,"",År2024!W365)</f>
        <v/>
      </c>
      <c r="X289" s="48"/>
    </row>
    <row r="290" spans="1:24" x14ac:dyDescent="0.35">
      <c r="A290" s="49">
        <f>+År2024!B366</f>
        <v>2024</v>
      </c>
      <c r="B290" s="49">
        <f>+År2024!D366</f>
        <v>43</v>
      </c>
      <c r="C290" s="50">
        <f t="shared" si="29"/>
        <v>0</v>
      </c>
      <c r="D290" s="50" t="str">
        <f t="shared" si="32"/>
        <v>Søndag</v>
      </c>
      <c r="E290" s="51">
        <f>+År2024!E366</f>
        <v>45592</v>
      </c>
      <c r="F290" s="63">
        <f>+År2024!H366</f>
        <v>0</v>
      </c>
      <c r="G290" s="62">
        <f>+År2024!Y366</f>
        <v>0</v>
      </c>
      <c r="H290" s="52" t="str">
        <f>+IF(F290=0,"",År2024!I366)</f>
        <v/>
      </c>
      <c r="I290" s="52" t="str">
        <f>+IF(F290=0,"",År2024!J366)</f>
        <v/>
      </c>
      <c r="J290" s="52" t="str">
        <f>+IF(F290=0,"",År2024!K366)</f>
        <v/>
      </c>
      <c r="K290" s="52" t="str">
        <f t="shared" si="36"/>
        <v/>
      </c>
      <c r="L290" s="52" t="str">
        <f>+IF(F290=0,"",År2024!M366)</f>
        <v/>
      </c>
      <c r="M290" s="52" t="str">
        <f>+IF(F290=0,"",År2024!O366)</f>
        <v/>
      </c>
      <c r="N290" s="48"/>
      <c r="O290" s="53" t="str">
        <f>+IF(F290=0,"",År2024!P366)</f>
        <v/>
      </c>
      <c r="P290" s="53" t="str">
        <f>+IF(F290=0,"",År2024!Q366)</f>
        <v/>
      </c>
      <c r="Q290" s="50" t="str">
        <f>+IF(F290=0,"",År2024!R366)</f>
        <v/>
      </c>
      <c r="R290" s="50" t="str">
        <f>+IF(F290=0,"",År2024!S366)</f>
        <v/>
      </c>
      <c r="S290" s="48"/>
      <c r="T290" s="53" t="str">
        <f>+IF(F290=0,"",År2024!T366)</f>
        <v/>
      </c>
      <c r="U290" s="53" t="str">
        <f>+IF(F290=0,"",År2024!U366)</f>
        <v/>
      </c>
      <c r="V290" s="48"/>
      <c r="W290" s="54" t="str">
        <f>+IF(F290=0,"",År2024!W366)</f>
        <v/>
      </c>
      <c r="X290" s="48"/>
    </row>
    <row r="291" spans="1:24" x14ac:dyDescent="0.35">
      <c r="A291" s="49">
        <f>+År2024!B367</f>
        <v>2024</v>
      </c>
      <c r="B291" s="49">
        <f>+År2024!D367</f>
        <v>43</v>
      </c>
      <c r="C291" s="50">
        <f t="shared" si="29"/>
        <v>1</v>
      </c>
      <c r="D291" s="50" t="str">
        <f t="shared" si="32"/>
        <v>Mandag</v>
      </c>
      <c r="E291" s="51">
        <f>+År2024!E367</f>
        <v>45593</v>
      </c>
      <c r="F291" s="63">
        <f>+År2024!H367</f>
        <v>0</v>
      </c>
      <c r="G291" s="62">
        <f>+År2024!Y367</f>
        <v>0</v>
      </c>
      <c r="H291" s="52" t="str">
        <f>+IF(F291=0,"",År2024!I367)</f>
        <v/>
      </c>
      <c r="I291" s="52" t="str">
        <f>+IF(F291=0,"",År2024!J367)</f>
        <v/>
      </c>
      <c r="J291" s="52" t="str">
        <f>+IF(F291=0,"",År2024!K367)</f>
        <v/>
      </c>
      <c r="K291" s="52" t="str">
        <f t="shared" ref="K291:K296" si="37">+IF(F291=0,"",J291-I291)</f>
        <v/>
      </c>
      <c r="L291" s="52" t="str">
        <f>+IF(F291=0,"",År2024!M367)</f>
        <v/>
      </c>
      <c r="M291" s="52" t="str">
        <f>+IF(F291=0,"",År2024!O367)</f>
        <v/>
      </c>
      <c r="N291" s="48"/>
      <c r="O291" s="53" t="str">
        <f>+IF(F291=0,"",År2024!P367)</f>
        <v/>
      </c>
      <c r="P291" s="53" t="str">
        <f>+IF(F291=0,"",År2024!Q367)</f>
        <v/>
      </c>
      <c r="Q291" s="50" t="str">
        <f>+IF(F291=0,"",År2024!R367)</f>
        <v/>
      </c>
      <c r="R291" s="50" t="str">
        <f>+IF(F291=0,"",År2024!S367)</f>
        <v/>
      </c>
      <c r="S291" s="48"/>
      <c r="T291" s="53" t="str">
        <f>+IF(F291=0,"",År2024!T367)</f>
        <v/>
      </c>
      <c r="U291" s="53" t="str">
        <f>+IF(F291=0,"",År2024!U367)</f>
        <v/>
      </c>
      <c r="V291" s="48"/>
      <c r="W291" s="54" t="str">
        <f>+IF(F291=0,"",År2024!W367)</f>
        <v/>
      </c>
      <c r="X291" s="48"/>
    </row>
    <row r="292" spans="1:24" x14ac:dyDescent="0.35">
      <c r="A292" s="49">
        <f>+År2024!B368</f>
        <v>2024</v>
      </c>
      <c r="B292" s="49">
        <f>+År2024!D368</f>
        <v>44</v>
      </c>
      <c r="C292" s="50">
        <f t="shared" si="29"/>
        <v>3</v>
      </c>
      <c r="D292" s="50" t="str">
        <f t="shared" si="32"/>
        <v>Onsdag</v>
      </c>
      <c r="E292" s="51">
        <f>+År2024!E368</f>
        <v>45595</v>
      </c>
      <c r="F292" s="63">
        <f>+År2024!H368</f>
        <v>0</v>
      </c>
      <c r="G292" s="62">
        <f>+År2024!Y368</f>
        <v>0</v>
      </c>
      <c r="H292" s="52" t="str">
        <f>+IF(F292=0,"",År2024!I368)</f>
        <v/>
      </c>
      <c r="I292" s="52" t="str">
        <f>+IF(F292=0,"",År2024!J368)</f>
        <v/>
      </c>
      <c r="J292" s="52" t="str">
        <f>+IF(F292=0,"",År2024!K368)</f>
        <v/>
      </c>
      <c r="K292" s="52" t="str">
        <f t="shared" si="37"/>
        <v/>
      </c>
      <c r="L292" s="52" t="str">
        <f>+IF(F292=0,"",År2024!M368)</f>
        <v/>
      </c>
      <c r="M292" s="52" t="str">
        <f>+IF(F292=0,"",År2024!O368)</f>
        <v/>
      </c>
      <c r="N292" s="48"/>
      <c r="O292" s="53" t="str">
        <f>+IF(F292=0,"",År2024!P368)</f>
        <v/>
      </c>
      <c r="P292" s="53" t="str">
        <f>+IF(F292=0,"",År2024!Q368)</f>
        <v/>
      </c>
      <c r="Q292" s="50" t="str">
        <f>+IF(F292=0,"",År2024!R368)</f>
        <v/>
      </c>
      <c r="R292" s="50" t="str">
        <f>+IF(F292=0,"",År2024!S368)</f>
        <v/>
      </c>
      <c r="S292" s="48"/>
      <c r="T292" s="53" t="str">
        <f>+IF(F292=0,"",År2024!T368)</f>
        <v/>
      </c>
      <c r="U292" s="53" t="str">
        <f>+IF(F292=0,"",År2024!U368)</f>
        <v/>
      </c>
      <c r="V292" s="48"/>
      <c r="W292" s="54" t="str">
        <f>+IF(F292=0,"",År2024!W368)</f>
        <v/>
      </c>
      <c r="X292" s="48"/>
    </row>
    <row r="293" spans="1:24" x14ac:dyDescent="0.35">
      <c r="A293" s="49">
        <f>+År2024!B369</f>
        <v>2024</v>
      </c>
      <c r="B293" s="49">
        <f>+År2024!D369</f>
        <v>44</v>
      </c>
      <c r="C293" s="50">
        <f t="shared" si="29"/>
        <v>4</v>
      </c>
      <c r="D293" s="50" t="str">
        <f t="shared" si="32"/>
        <v>Torsdag</v>
      </c>
      <c r="E293" s="51">
        <f>+År2024!E369</f>
        <v>45596</v>
      </c>
      <c r="F293" s="63">
        <f>+År2024!H369</f>
        <v>0</v>
      </c>
      <c r="G293" s="62">
        <f>+År2024!Y369</f>
        <v>0</v>
      </c>
      <c r="H293" s="52" t="str">
        <f>+IF(F293=0,"",År2024!I369)</f>
        <v/>
      </c>
      <c r="I293" s="52" t="str">
        <f>+IF(F293=0,"",År2024!J369)</f>
        <v/>
      </c>
      <c r="J293" s="52" t="str">
        <f>+IF(F293=0,"",År2024!K369)</f>
        <v/>
      </c>
      <c r="K293" s="52" t="str">
        <f t="shared" si="37"/>
        <v/>
      </c>
      <c r="L293" s="52" t="str">
        <f>+IF(F293=0,"",År2024!M369)</f>
        <v/>
      </c>
      <c r="M293" s="52" t="str">
        <f>+IF(F293=0,"",År2024!O369)</f>
        <v/>
      </c>
      <c r="N293" s="48"/>
      <c r="O293" s="53" t="str">
        <f>+IF(F293=0,"",År2024!P369)</f>
        <v/>
      </c>
      <c r="P293" s="53" t="str">
        <f>+IF(F293=0,"",År2024!Q369)</f>
        <v/>
      </c>
      <c r="Q293" s="50" t="str">
        <f>+IF(F293=0,"",År2024!R369)</f>
        <v/>
      </c>
      <c r="R293" s="50" t="str">
        <f>+IF(F293=0,"",År2024!S369)</f>
        <v/>
      </c>
      <c r="S293" s="48"/>
      <c r="T293" s="53" t="str">
        <f>+IF(F293=0,"",År2024!T369)</f>
        <v/>
      </c>
      <c r="U293" s="53" t="str">
        <f>+IF(F293=0,"",År2024!U369)</f>
        <v/>
      </c>
      <c r="V293" s="48"/>
      <c r="W293" s="54" t="str">
        <f>+IF(F293=0,"",År2024!W369)</f>
        <v/>
      </c>
      <c r="X293" s="48"/>
    </row>
    <row r="294" spans="1:24" x14ac:dyDescent="0.35">
      <c r="A294" s="49">
        <f>+År2024!B370</f>
        <v>2024</v>
      </c>
      <c r="B294" s="49">
        <f>+År2024!D370</f>
        <v>44</v>
      </c>
      <c r="C294" s="50">
        <f t="shared" si="29"/>
        <v>5</v>
      </c>
      <c r="D294" s="50" t="str">
        <f t="shared" si="32"/>
        <v>Fredag</v>
      </c>
      <c r="E294" s="51">
        <f>+År2024!E370</f>
        <v>45597</v>
      </c>
      <c r="F294" s="63">
        <f>+År2024!H370</f>
        <v>0</v>
      </c>
      <c r="G294" s="62">
        <f>+År2024!Y370</f>
        <v>0</v>
      </c>
      <c r="H294" s="52" t="str">
        <f>+IF(F294=0,"",År2024!I370)</f>
        <v/>
      </c>
      <c r="I294" s="52" t="str">
        <f>+IF(F294=0,"",År2024!J370)</f>
        <v/>
      </c>
      <c r="J294" s="52" t="str">
        <f>+IF(F294=0,"",År2024!K370)</f>
        <v/>
      </c>
      <c r="K294" s="52" t="str">
        <f t="shared" si="37"/>
        <v/>
      </c>
      <c r="L294" s="52" t="str">
        <f>+IF(F294=0,"",År2024!M370)</f>
        <v/>
      </c>
      <c r="M294" s="52" t="str">
        <f>+IF(F294=0,"",År2024!O370)</f>
        <v/>
      </c>
      <c r="N294" s="48"/>
      <c r="O294" s="53" t="str">
        <f>+IF(F294=0,"",År2024!P370)</f>
        <v/>
      </c>
      <c r="P294" s="53" t="str">
        <f>+IF(F294=0,"",År2024!Q370)</f>
        <v/>
      </c>
      <c r="Q294" s="50" t="str">
        <f>+IF(F294=0,"",År2024!R370)</f>
        <v/>
      </c>
      <c r="R294" s="50" t="str">
        <f>+IF(F294=0,"",År2024!S370)</f>
        <v/>
      </c>
      <c r="S294" s="48"/>
      <c r="T294" s="53" t="str">
        <f>+IF(F294=0,"",År2024!T370)</f>
        <v/>
      </c>
      <c r="U294" s="53" t="str">
        <f>+IF(F294=0,"",År2024!U370)</f>
        <v/>
      </c>
      <c r="V294" s="48"/>
      <c r="W294" s="54" t="str">
        <f>+IF(F294=0,"",År2024!W370)</f>
        <v/>
      </c>
      <c r="X294" s="48"/>
    </row>
    <row r="295" spans="1:24" x14ac:dyDescent="0.35">
      <c r="A295" s="49">
        <f>+År2024!B371</f>
        <v>2024</v>
      </c>
      <c r="B295" s="49">
        <f>+År2024!D371</f>
        <v>44</v>
      </c>
      <c r="C295" s="50">
        <f t="shared" si="29"/>
        <v>6</v>
      </c>
      <c r="D295" s="50" t="str">
        <f t="shared" si="32"/>
        <v>Lørdag</v>
      </c>
      <c r="E295" s="51">
        <f>+År2024!E371</f>
        <v>45598</v>
      </c>
      <c r="F295" s="63">
        <f>+År2024!H371</f>
        <v>0</v>
      </c>
      <c r="G295" s="62">
        <f>+År2024!Y371</f>
        <v>0</v>
      </c>
      <c r="H295" s="52" t="str">
        <f>+IF(F295=0,"",År2024!I371)</f>
        <v/>
      </c>
      <c r="I295" s="52" t="str">
        <f>+IF(F295=0,"",År2024!J371)</f>
        <v/>
      </c>
      <c r="J295" s="52" t="str">
        <f>+IF(F295=0,"",År2024!K371)</f>
        <v/>
      </c>
      <c r="K295" s="52" t="str">
        <f t="shared" si="37"/>
        <v/>
      </c>
      <c r="L295" s="52" t="str">
        <f>+IF(F295=0,"",År2024!M371)</f>
        <v/>
      </c>
      <c r="M295" s="52" t="str">
        <f>+IF(F295=0,"",År2024!O371)</f>
        <v/>
      </c>
      <c r="N295" s="48"/>
      <c r="O295" s="53" t="str">
        <f>+IF(F295=0,"",År2024!P371)</f>
        <v/>
      </c>
      <c r="P295" s="53" t="str">
        <f>+IF(F295=0,"",År2024!Q371)</f>
        <v/>
      </c>
      <c r="Q295" s="50" t="str">
        <f>+IF(F295=0,"",År2024!R371)</f>
        <v/>
      </c>
      <c r="R295" s="50" t="str">
        <f>+IF(F295=0,"",År2024!S371)</f>
        <v/>
      </c>
      <c r="S295" s="48"/>
      <c r="T295" s="53" t="str">
        <f>+IF(F295=0,"",År2024!T371)</f>
        <v/>
      </c>
      <c r="U295" s="53" t="str">
        <f>+IF(F295=0,"",År2024!U371)</f>
        <v/>
      </c>
      <c r="V295" s="48"/>
      <c r="W295" s="54" t="str">
        <f>+IF(F295=0,"",År2024!W371)</f>
        <v/>
      </c>
      <c r="X295" s="48"/>
    </row>
    <row r="296" spans="1:24" x14ac:dyDescent="0.35">
      <c r="A296" s="49">
        <f>+År2024!B372</f>
        <v>2024</v>
      </c>
      <c r="B296" s="49">
        <f>+År2024!D372</f>
        <v>44</v>
      </c>
      <c r="C296" s="50">
        <f t="shared" si="29"/>
        <v>0</v>
      </c>
      <c r="D296" s="50" t="str">
        <f t="shared" si="32"/>
        <v>Søndag</v>
      </c>
      <c r="E296" s="51">
        <f>+År2024!E372</f>
        <v>45599</v>
      </c>
      <c r="F296" s="63">
        <f>+År2024!H372</f>
        <v>0</v>
      </c>
      <c r="G296" s="62">
        <f>+År2024!Y372</f>
        <v>0</v>
      </c>
      <c r="H296" s="52" t="str">
        <f>+IF(F296=0,"",År2024!I372)</f>
        <v/>
      </c>
      <c r="I296" s="52" t="str">
        <f>+IF(F296=0,"",År2024!J372)</f>
        <v/>
      </c>
      <c r="J296" s="52" t="str">
        <f>+IF(F296=0,"",År2024!K372)</f>
        <v/>
      </c>
      <c r="K296" s="52" t="str">
        <f t="shared" si="37"/>
        <v/>
      </c>
      <c r="L296" s="52" t="str">
        <f>+IF(F296=0,"",År2024!M372)</f>
        <v/>
      </c>
      <c r="M296" s="52" t="str">
        <f>+IF(F296=0,"",År2024!O372)</f>
        <v/>
      </c>
      <c r="N296" s="48"/>
      <c r="O296" s="53" t="str">
        <f>+IF(F296=0,"",År2024!P372)</f>
        <v/>
      </c>
      <c r="P296" s="53" t="str">
        <f>+IF(F296=0,"",År2024!Q372)</f>
        <v/>
      </c>
      <c r="Q296" s="50" t="str">
        <f>+IF(F296=0,"",År2024!R372)</f>
        <v/>
      </c>
      <c r="R296" s="50" t="str">
        <f>+IF(F296=0,"",År2024!S372)</f>
        <v/>
      </c>
      <c r="S296" s="48"/>
      <c r="T296" s="53" t="str">
        <f>+IF(F296=0,"",År2024!T372)</f>
        <v/>
      </c>
      <c r="U296" s="53" t="str">
        <f>+IF(F296=0,"",År2024!U372)</f>
        <v/>
      </c>
      <c r="V296" s="48"/>
      <c r="W296" s="54" t="str">
        <f>+IF(F296=0,"",År2024!W372)</f>
        <v/>
      </c>
      <c r="X296" s="48"/>
    </row>
    <row r="297" spans="1:24" x14ac:dyDescent="0.35">
      <c r="A297" s="49">
        <f>+År2024!B373</f>
        <v>2024</v>
      </c>
      <c r="B297" s="49">
        <f>+År2024!D373</f>
        <v>44</v>
      </c>
      <c r="C297" s="50">
        <f t="shared" si="29"/>
        <v>1</v>
      </c>
      <c r="D297" s="50" t="str">
        <f t="shared" si="32"/>
        <v>Mandag</v>
      </c>
      <c r="E297" s="51">
        <f>+År2024!E373</f>
        <v>45600</v>
      </c>
      <c r="F297" s="63">
        <f>+År2024!H373</f>
        <v>0</v>
      </c>
      <c r="G297" s="62">
        <f>+År2024!Y373</f>
        <v>0</v>
      </c>
      <c r="H297" s="52" t="str">
        <f>+IF(F297=0,"",År2024!I373)</f>
        <v/>
      </c>
      <c r="I297" s="52" t="str">
        <f>+IF(F297=0,"",År2024!J373)</f>
        <v/>
      </c>
      <c r="J297" s="52" t="str">
        <f>+IF(F297=0,"",År2024!K373)</f>
        <v/>
      </c>
      <c r="K297" s="52" t="str">
        <f t="shared" ref="K297:K309" si="38">+IF(F297=0,"",J297-I297)</f>
        <v/>
      </c>
      <c r="L297" s="52" t="str">
        <f>+IF(F297=0,"",År2024!M373)</f>
        <v/>
      </c>
      <c r="M297" s="52" t="str">
        <f>+IF(F297=0,"",År2024!O373)</f>
        <v/>
      </c>
      <c r="N297" s="48"/>
      <c r="O297" s="53" t="str">
        <f>+IF(F297=0,"",År2024!P373)</f>
        <v/>
      </c>
      <c r="P297" s="53" t="str">
        <f>+IF(F297=0,"",År2024!Q373)</f>
        <v/>
      </c>
      <c r="Q297" s="50" t="str">
        <f>+IF(F297=0,"",År2024!R373)</f>
        <v/>
      </c>
      <c r="R297" s="50" t="str">
        <f>+IF(F297=0,"",År2024!S373)</f>
        <v/>
      </c>
      <c r="S297" s="48"/>
      <c r="T297" s="53" t="str">
        <f>+IF(F297=0,"",År2024!T373)</f>
        <v/>
      </c>
      <c r="U297" s="53" t="str">
        <f>+IF(F297=0,"",År2024!U373)</f>
        <v/>
      </c>
      <c r="V297" s="48"/>
      <c r="W297" s="54" t="str">
        <f>+IF(F297=0,"",År2024!W373)</f>
        <v/>
      </c>
      <c r="X297" s="48"/>
    </row>
    <row r="298" spans="1:24" x14ac:dyDescent="0.35">
      <c r="A298" s="49">
        <f>+År2024!B374</f>
        <v>2024</v>
      </c>
      <c r="B298" s="49">
        <f>+År2024!D374</f>
        <v>45</v>
      </c>
      <c r="C298" s="50">
        <f t="shared" si="29"/>
        <v>3</v>
      </c>
      <c r="D298" s="50" t="str">
        <f t="shared" si="32"/>
        <v>Onsdag</v>
      </c>
      <c r="E298" s="51">
        <f>+År2024!E374</f>
        <v>45602</v>
      </c>
      <c r="F298" s="63">
        <f>+År2024!H374</f>
        <v>0</v>
      </c>
      <c r="G298" s="62">
        <f>+År2024!Y374</f>
        <v>0</v>
      </c>
      <c r="H298" s="52" t="str">
        <f>+IF(F298=0,"",År2024!I374)</f>
        <v/>
      </c>
      <c r="I298" s="52" t="str">
        <f>+IF(F298=0,"",År2024!J374)</f>
        <v/>
      </c>
      <c r="J298" s="52" t="str">
        <f>+IF(F298=0,"",År2024!K374)</f>
        <v/>
      </c>
      <c r="K298" s="52" t="str">
        <f t="shared" si="38"/>
        <v/>
      </c>
      <c r="L298" s="52" t="str">
        <f>+IF(F298=0,"",År2024!M374)</f>
        <v/>
      </c>
      <c r="M298" s="52" t="str">
        <f>+IF(F298=0,"",År2024!O374)</f>
        <v/>
      </c>
      <c r="N298" s="48"/>
      <c r="O298" s="53" t="str">
        <f>+IF(F298=0,"",År2024!P374)</f>
        <v/>
      </c>
      <c r="P298" s="53" t="str">
        <f>+IF(F298=0,"",År2024!Q374)</f>
        <v/>
      </c>
      <c r="Q298" s="50" t="str">
        <f>+IF(F298=0,"",År2024!R374)</f>
        <v/>
      </c>
      <c r="R298" s="50" t="str">
        <f>+IF(F298=0,"",År2024!S374)</f>
        <v/>
      </c>
      <c r="S298" s="48"/>
      <c r="T298" s="53" t="str">
        <f>+IF(F298=0,"",År2024!T374)</f>
        <v/>
      </c>
      <c r="U298" s="53" t="str">
        <f>+IF(F298=0,"",År2024!U374)</f>
        <v/>
      </c>
      <c r="V298" s="48"/>
      <c r="W298" s="54" t="str">
        <f>+IF(F298=0,"",År2024!W374)</f>
        <v/>
      </c>
      <c r="X298" s="48"/>
    </row>
    <row r="299" spans="1:24" x14ac:dyDescent="0.35">
      <c r="A299" s="49">
        <f>+År2024!B375</f>
        <v>2024</v>
      </c>
      <c r="B299" s="49">
        <f>+År2024!D375</f>
        <v>45</v>
      </c>
      <c r="C299" s="50">
        <f t="shared" si="29"/>
        <v>4</v>
      </c>
      <c r="D299" s="50" t="str">
        <f t="shared" si="32"/>
        <v>Torsdag</v>
      </c>
      <c r="E299" s="51">
        <f>+År2024!E375</f>
        <v>45603</v>
      </c>
      <c r="F299" s="63">
        <f>+År2024!H375</f>
        <v>0</v>
      </c>
      <c r="G299" s="62">
        <f>+År2024!Y375</f>
        <v>0</v>
      </c>
      <c r="H299" s="52" t="str">
        <f>+IF(F299=0,"",År2024!I375)</f>
        <v/>
      </c>
      <c r="I299" s="52" t="str">
        <f>+IF(F299=0,"",År2024!J375)</f>
        <v/>
      </c>
      <c r="J299" s="52" t="str">
        <f>+IF(F299=0,"",År2024!K375)</f>
        <v/>
      </c>
      <c r="K299" s="52" t="str">
        <f t="shared" si="38"/>
        <v/>
      </c>
      <c r="L299" s="52" t="str">
        <f>+IF(F299=0,"",År2024!M375)</f>
        <v/>
      </c>
      <c r="M299" s="52" t="str">
        <f>+IF(F299=0,"",År2024!O375)</f>
        <v/>
      </c>
      <c r="N299" s="48"/>
      <c r="O299" s="53" t="str">
        <f>+IF(F299=0,"",År2024!P375)</f>
        <v/>
      </c>
      <c r="P299" s="53" t="str">
        <f>+IF(F299=0,"",År2024!Q375)</f>
        <v/>
      </c>
      <c r="Q299" s="50" t="str">
        <f>+IF(F299=0,"",År2024!R375)</f>
        <v/>
      </c>
      <c r="R299" s="50" t="str">
        <f>+IF(F299=0,"",År2024!S375)</f>
        <v/>
      </c>
      <c r="S299" s="48"/>
      <c r="T299" s="53" t="str">
        <f>+IF(F299=0,"",År2024!T375)</f>
        <v/>
      </c>
      <c r="U299" s="53" t="str">
        <f>+IF(F299=0,"",År2024!U375)</f>
        <v/>
      </c>
      <c r="V299" s="48"/>
      <c r="W299" s="54" t="str">
        <f>+IF(F299=0,"",År2024!W375)</f>
        <v/>
      </c>
      <c r="X299" s="48"/>
    </row>
    <row r="300" spans="1:24" x14ac:dyDescent="0.35">
      <c r="A300" s="49">
        <f>+År2024!B376</f>
        <v>2024</v>
      </c>
      <c r="B300" s="49">
        <f>+År2024!D376</f>
        <v>45</v>
      </c>
      <c r="C300" s="50">
        <f t="shared" si="29"/>
        <v>5</v>
      </c>
      <c r="D300" s="50" t="str">
        <f t="shared" si="32"/>
        <v>Fredag</v>
      </c>
      <c r="E300" s="51">
        <f>+År2024!E376</f>
        <v>45604</v>
      </c>
      <c r="F300" s="63">
        <f>+År2024!H376</f>
        <v>0</v>
      </c>
      <c r="G300" s="62">
        <f>+År2024!Y376</f>
        <v>0</v>
      </c>
      <c r="H300" s="52" t="str">
        <f>+IF(F300=0,"",År2024!I376)</f>
        <v/>
      </c>
      <c r="I300" s="52" t="str">
        <f>+IF(F300=0,"",År2024!J376)</f>
        <v/>
      </c>
      <c r="J300" s="52" t="str">
        <f>+IF(F300=0,"",År2024!K376)</f>
        <v/>
      </c>
      <c r="K300" s="52" t="str">
        <f t="shared" si="38"/>
        <v/>
      </c>
      <c r="L300" s="52" t="str">
        <f>+IF(F300=0,"",År2024!M376)</f>
        <v/>
      </c>
      <c r="M300" s="52" t="str">
        <f>+IF(F300=0,"",År2024!O376)</f>
        <v/>
      </c>
      <c r="N300" s="48"/>
      <c r="O300" s="53" t="str">
        <f>+IF(F300=0,"",År2024!P376)</f>
        <v/>
      </c>
      <c r="P300" s="53" t="str">
        <f>+IF(F300=0,"",År2024!Q376)</f>
        <v/>
      </c>
      <c r="Q300" s="50" t="str">
        <f>+IF(F300=0,"",År2024!R376)</f>
        <v/>
      </c>
      <c r="R300" s="50" t="str">
        <f>+IF(F300=0,"",År2024!S376)</f>
        <v/>
      </c>
      <c r="S300" s="48"/>
      <c r="T300" s="53" t="str">
        <f>+IF(F300=0,"",År2024!T376)</f>
        <v/>
      </c>
      <c r="U300" s="53" t="str">
        <f>+IF(F300=0,"",År2024!U376)</f>
        <v/>
      </c>
      <c r="V300" s="48"/>
      <c r="W300" s="54" t="str">
        <f>+IF(F300=0,"",År2024!W376)</f>
        <v/>
      </c>
      <c r="X300" s="48"/>
    </row>
    <row r="301" spans="1:24" x14ac:dyDescent="0.35">
      <c r="A301" s="49">
        <f>+År2024!B377</f>
        <v>2024</v>
      </c>
      <c r="B301" s="49">
        <f>+År2024!D377</f>
        <v>45</v>
      </c>
      <c r="C301" s="50">
        <f t="shared" si="29"/>
        <v>6</v>
      </c>
      <c r="D301" s="50" t="str">
        <f t="shared" si="32"/>
        <v>Lørdag</v>
      </c>
      <c r="E301" s="51">
        <f>+År2024!E377</f>
        <v>45605</v>
      </c>
      <c r="F301" s="63">
        <f>+År2024!H377</f>
        <v>0</v>
      </c>
      <c r="G301" s="62">
        <f>+År2024!Y377</f>
        <v>0</v>
      </c>
      <c r="H301" s="52" t="str">
        <f>+IF(F301=0,"",År2024!I377)</f>
        <v/>
      </c>
      <c r="I301" s="52" t="str">
        <f>+IF(F301=0,"",År2024!J377)</f>
        <v/>
      </c>
      <c r="J301" s="52" t="str">
        <f>+IF(F301=0,"",År2024!K377)</f>
        <v/>
      </c>
      <c r="K301" s="52" t="str">
        <f t="shared" si="38"/>
        <v/>
      </c>
      <c r="L301" s="52" t="str">
        <f>+IF(F301=0,"",År2024!M377)</f>
        <v/>
      </c>
      <c r="M301" s="52" t="str">
        <f>+IF(F301=0,"",År2024!O377)</f>
        <v/>
      </c>
      <c r="N301" s="48"/>
      <c r="O301" s="53" t="str">
        <f>+IF(F301=0,"",År2024!P377)</f>
        <v/>
      </c>
      <c r="P301" s="53" t="str">
        <f>+IF(F301=0,"",År2024!Q377)</f>
        <v/>
      </c>
      <c r="Q301" s="50" t="str">
        <f>+IF(F301=0,"",År2024!R377)</f>
        <v/>
      </c>
      <c r="R301" s="50" t="str">
        <f>+IF(F301=0,"",År2024!S377)</f>
        <v/>
      </c>
      <c r="S301" s="48"/>
      <c r="T301" s="53" t="str">
        <f>+IF(F301=0,"",År2024!T377)</f>
        <v/>
      </c>
      <c r="U301" s="53" t="str">
        <f>+IF(F301=0,"",År2024!U377)</f>
        <v/>
      </c>
      <c r="V301" s="48"/>
      <c r="W301" s="54" t="str">
        <f>+IF(F301=0,"",År2024!W377)</f>
        <v/>
      </c>
      <c r="X301" s="48"/>
    </row>
    <row r="302" spans="1:24" x14ac:dyDescent="0.35">
      <c r="A302" s="49">
        <f>+År2024!B378</f>
        <v>2024</v>
      </c>
      <c r="B302" s="49">
        <f>+År2024!D378</f>
        <v>45</v>
      </c>
      <c r="C302" s="50">
        <f t="shared" si="29"/>
        <v>0</v>
      </c>
      <c r="D302" s="50" t="str">
        <f t="shared" si="32"/>
        <v>Søndag</v>
      </c>
      <c r="E302" s="51">
        <f>+År2024!E378</f>
        <v>45606</v>
      </c>
      <c r="F302" s="63">
        <f>+År2024!H378</f>
        <v>0</v>
      </c>
      <c r="G302" s="62">
        <f>+År2024!Y378</f>
        <v>0</v>
      </c>
      <c r="H302" s="52" t="str">
        <f>+IF(F302=0,"",År2024!I378)</f>
        <v/>
      </c>
      <c r="I302" s="52" t="str">
        <f>+IF(F302=0,"",År2024!J378)</f>
        <v/>
      </c>
      <c r="J302" s="52" t="str">
        <f>+IF(F302=0,"",År2024!K378)</f>
        <v/>
      </c>
      <c r="K302" s="52" t="str">
        <f t="shared" si="38"/>
        <v/>
      </c>
      <c r="L302" s="52" t="str">
        <f>+IF(F302=0,"",År2024!M378)</f>
        <v/>
      </c>
      <c r="M302" s="52" t="str">
        <f>+IF(F302=0,"",År2024!O378)</f>
        <v/>
      </c>
      <c r="N302" s="48"/>
      <c r="O302" s="53" t="str">
        <f>+IF(F302=0,"",År2024!P378)</f>
        <v/>
      </c>
      <c r="P302" s="53" t="str">
        <f>+IF(F302=0,"",År2024!Q378)</f>
        <v/>
      </c>
      <c r="Q302" s="50" t="str">
        <f>+IF(F302=0,"",År2024!R378)</f>
        <v/>
      </c>
      <c r="R302" s="50" t="str">
        <f>+IF(F302=0,"",År2024!S378)</f>
        <v/>
      </c>
      <c r="S302" s="48"/>
      <c r="T302" s="53" t="str">
        <f>+IF(F302=0,"",År2024!T378)</f>
        <v/>
      </c>
      <c r="U302" s="53" t="str">
        <f>+IF(F302=0,"",År2024!U378)</f>
        <v/>
      </c>
      <c r="V302" s="48"/>
      <c r="W302" s="54" t="str">
        <f>+IF(F302=0,"",År2024!W378)</f>
        <v/>
      </c>
      <c r="X302" s="48"/>
    </row>
    <row r="303" spans="1:24" x14ac:dyDescent="0.35">
      <c r="A303" s="49">
        <f>+År2024!B379</f>
        <v>2024</v>
      </c>
      <c r="B303" s="49">
        <f>+År2024!D379</f>
        <v>45</v>
      </c>
      <c r="C303" s="50">
        <f t="shared" si="29"/>
        <v>1</v>
      </c>
      <c r="D303" s="50" t="str">
        <f t="shared" si="32"/>
        <v>Mandag</v>
      </c>
      <c r="E303" s="51">
        <f>+År2024!E379</f>
        <v>45607</v>
      </c>
      <c r="F303" s="63">
        <f>+År2024!H379</f>
        <v>0</v>
      </c>
      <c r="G303" s="62">
        <f>+År2024!Y379</f>
        <v>0</v>
      </c>
      <c r="H303" s="52" t="str">
        <f>+IF(F303=0,"",År2024!I379)</f>
        <v/>
      </c>
      <c r="I303" s="52" t="str">
        <f>+IF(F303=0,"",År2024!J379)</f>
        <v/>
      </c>
      <c r="J303" s="52" t="str">
        <f>+IF(F303=0,"",År2024!K379)</f>
        <v/>
      </c>
      <c r="K303" s="52" t="str">
        <f t="shared" si="38"/>
        <v/>
      </c>
      <c r="L303" s="52" t="str">
        <f>+IF(F303=0,"",År2024!M379)</f>
        <v/>
      </c>
      <c r="M303" s="52" t="str">
        <f>+IF(F303=0,"",År2024!O379)</f>
        <v/>
      </c>
      <c r="N303" s="48"/>
      <c r="O303" s="53" t="str">
        <f>+IF(F303=0,"",År2024!P379)</f>
        <v/>
      </c>
      <c r="P303" s="53" t="str">
        <f>+IF(F303=0,"",År2024!Q379)</f>
        <v/>
      </c>
      <c r="Q303" s="50" t="str">
        <f>+IF(F303=0,"",År2024!R379)</f>
        <v/>
      </c>
      <c r="R303" s="50" t="str">
        <f>+IF(F303=0,"",År2024!S379)</f>
        <v/>
      </c>
      <c r="S303" s="48"/>
      <c r="T303" s="53" t="str">
        <f>+IF(F303=0,"",År2024!T379)</f>
        <v/>
      </c>
      <c r="U303" s="53" t="str">
        <f>+IF(F303=0,"",År2024!U379)</f>
        <v/>
      </c>
      <c r="V303" s="48"/>
      <c r="W303" s="54" t="str">
        <f>+IF(F303=0,"",År2024!W379)</f>
        <v/>
      </c>
      <c r="X303" s="48"/>
    </row>
    <row r="304" spans="1:24" x14ac:dyDescent="0.35">
      <c r="A304" s="49">
        <f>+År2024!B380</f>
        <v>2024</v>
      </c>
      <c r="B304" s="49">
        <f>+År2024!D380</f>
        <v>46</v>
      </c>
      <c r="C304" s="50">
        <f t="shared" si="29"/>
        <v>3</v>
      </c>
      <c r="D304" s="50" t="str">
        <f t="shared" si="32"/>
        <v>Onsdag</v>
      </c>
      <c r="E304" s="51">
        <f>+År2024!E380</f>
        <v>45609</v>
      </c>
      <c r="F304" s="63">
        <f>+År2024!H380</f>
        <v>0</v>
      </c>
      <c r="G304" s="62">
        <f>+År2024!Y380</f>
        <v>0</v>
      </c>
      <c r="H304" s="52" t="str">
        <f>+IF(F304=0,"",År2024!I380)</f>
        <v/>
      </c>
      <c r="I304" s="52" t="str">
        <f>+IF(F304=0,"",År2024!J380)</f>
        <v/>
      </c>
      <c r="J304" s="52" t="str">
        <f>+IF(F304=0,"",År2024!K380)</f>
        <v/>
      </c>
      <c r="K304" s="52" t="str">
        <f t="shared" si="38"/>
        <v/>
      </c>
      <c r="L304" s="52" t="str">
        <f>+IF(F304=0,"",År2024!M380)</f>
        <v/>
      </c>
      <c r="M304" s="52" t="str">
        <f>+IF(F304=0,"",År2024!O380)</f>
        <v/>
      </c>
      <c r="N304" s="48"/>
      <c r="O304" s="53" t="str">
        <f>+IF(F304=0,"",År2024!P380)</f>
        <v/>
      </c>
      <c r="P304" s="53" t="str">
        <f>+IF(F304=0,"",År2024!Q380)</f>
        <v/>
      </c>
      <c r="Q304" s="50" t="str">
        <f>+IF(F304=0,"",År2024!R380)</f>
        <v/>
      </c>
      <c r="R304" s="50" t="str">
        <f>+IF(F304=0,"",År2024!S380)</f>
        <v/>
      </c>
      <c r="S304" s="48"/>
      <c r="T304" s="53" t="str">
        <f>+IF(F304=0,"",År2024!T380)</f>
        <v/>
      </c>
      <c r="U304" s="53" t="str">
        <f>+IF(F304=0,"",År2024!U380)</f>
        <v/>
      </c>
      <c r="V304" s="48"/>
      <c r="W304" s="54" t="str">
        <f>+IF(F304=0,"",År2024!W380)</f>
        <v/>
      </c>
      <c r="X304" s="48"/>
    </row>
    <row r="305" spans="1:24" x14ac:dyDescent="0.35">
      <c r="A305" s="49">
        <f>+År2024!B381</f>
        <v>2024</v>
      </c>
      <c r="B305" s="49">
        <f>+År2024!D381</f>
        <v>46</v>
      </c>
      <c r="C305" s="50">
        <f t="shared" si="29"/>
        <v>4</v>
      </c>
      <c r="D305" s="50" t="str">
        <f t="shared" si="32"/>
        <v>Torsdag</v>
      </c>
      <c r="E305" s="51">
        <f>+År2024!E381</f>
        <v>45610</v>
      </c>
      <c r="F305" s="63">
        <f>+År2024!H381</f>
        <v>0</v>
      </c>
      <c r="G305" s="62">
        <f>+År2024!Y381</f>
        <v>0</v>
      </c>
      <c r="H305" s="52" t="str">
        <f>+IF(F305=0,"",År2024!I381)</f>
        <v/>
      </c>
      <c r="I305" s="52" t="str">
        <f>+IF(F305=0,"",År2024!J381)</f>
        <v/>
      </c>
      <c r="J305" s="52" t="str">
        <f>+IF(F305=0,"",År2024!K381)</f>
        <v/>
      </c>
      <c r="K305" s="52" t="str">
        <f t="shared" si="38"/>
        <v/>
      </c>
      <c r="L305" s="52" t="str">
        <f>+IF(F305=0,"",År2024!M381)</f>
        <v/>
      </c>
      <c r="M305" s="52" t="str">
        <f>+IF(F305=0,"",År2024!O381)</f>
        <v/>
      </c>
      <c r="N305" s="48"/>
      <c r="O305" s="53" t="str">
        <f>+IF(F305=0,"",År2024!P381)</f>
        <v/>
      </c>
      <c r="P305" s="53" t="str">
        <f>+IF(F305=0,"",År2024!Q381)</f>
        <v/>
      </c>
      <c r="Q305" s="50" t="str">
        <f>+IF(F305=0,"",År2024!R381)</f>
        <v/>
      </c>
      <c r="R305" s="50" t="str">
        <f>+IF(F305=0,"",År2024!S381)</f>
        <v/>
      </c>
      <c r="S305" s="48"/>
      <c r="T305" s="53" t="str">
        <f>+IF(F305=0,"",År2024!T381)</f>
        <v/>
      </c>
      <c r="U305" s="53" t="str">
        <f>+IF(F305=0,"",År2024!U381)</f>
        <v/>
      </c>
      <c r="V305" s="48"/>
      <c r="W305" s="54" t="str">
        <f>+IF(F305=0,"",År2024!W381)</f>
        <v/>
      </c>
      <c r="X305" s="48"/>
    </row>
    <row r="306" spans="1:24" x14ac:dyDescent="0.35">
      <c r="A306" s="49">
        <f>+År2024!B382</f>
        <v>2024</v>
      </c>
      <c r="B306" s="49">
        <f>+År2024!D382</f>
        <v>46</v>
      </c>
      <c r="C306" s="50">
        <f t="shared" ref="C306:C309" si="39">WEEKDAY(E306)-1</f>
        <v>5</v>
      </c>
      <c r="D306" s="50" t="str">
        <f t="shared" si="32"/>
        <v>Fredag</v>
      </c>
      <c r="E306" s="51">
        <f>+År2024!E382</f>
        <v>45611</v>
      </c>
      <c r="F306" s="63">
        <f>+År2024!H382</f>
        <v>0</v>
      </c>
      <c r="G306" s="62">
        <f>+År2024!Y382</f>
        <v>0</v>
      </c>
      <c r="H306" s="52" t="str">
        <f>+IF(F306=0,"",År2024!I382)</f>
        <v/>
      </c>
      <c r="I306" s="52" t="str">
        <f>+IF(F306=0,"",År2024!J382)</f>
        <v/>
      </c>
      <c r="J306" s="52" t="str">
        <f>+IF(F306=0,"",År2024!K382)</f>
        <v/>
      </c>
      <c r="K306" s="52" t="str">
        <f t="shared" si="38"/>
        <v/>
      </c>
      <c r="L306" s="52" t="str">
        <f>+IF(F306=0,"",År2024!M382)</f>
        <v/>
      </c>
      <c r="M306" s="52" t="str">
        <f>+IF(F306=0,"",År2024!O382)</f>
        <v/>
      </c>
      <c r="N306" s="48"/>
      <c r="O306" s="53" t="str">
        <f>+IF(F306=0,"",År2024!P382)</f>
        <v/>
      </c>
      <c r="P306" s="53" t="str">
        <f>+IF(F306=0,"",År2024!Q382)</f>
        <v/>
      </c>
      <c r="Q306" s="50" t="str">
        <f>+IF(F306=0,"",År2024!R382)</f>
        <v/>
      </c>
      <c r="R306" s="50" t="str">
        <f>+IF(F306=0,"",År2024!S382)</f>
        <v/>
      </c>
      <c r="S306" s="48"/>
      <c r="T306" s="53" t="str">
        <f>+IF(F306=0,"",År2024!T382)</f>
        <v/>
      </c>
      <c r="U306" s="53" t="str">
        <f>+IF(F306=0,"",År2024!U382)</f>
        <v/>
      </c>
      <c r="V306" s="48"/>
      <c r="W306" s="54" t="str">
        <f>+IF(F306=0,"",År2024!W382)</f>
        <v/>
      </c>
      <c r="X306" s="48"/>
    </row>
    <row r="307" spans="1:24" x14ac:dyDescent="0.35">
      <c r="A307" s="49">
        <f>+År2024!B383</f>
        <v>2024</v>
      </c>
      <c r="B307" s="49">
        <f>+År2024!D383</f>
        <v>46</v>
      </c>
      <c r="C307" s="50">
        <f t="shared" si="39"/>
        <v>6</v>
      </c>
      <c r="D307" s="50" t="str">
        <f t="shared" si="32"/>
        <v>Lørdag</v>
      </c>
      <c r="E307" s="51">
        <f>+År2024!E383</f>
        <v>45612</v>
      </c>
      <c r="F307" s="63">
        <f>+År2024!H383</f>
        <v>0</v>
      </c>
      <c r="G307" s="62">
        <f>+År2024!Y383</f>
        <v>0</v>
      </c>
      <c r="H307" s="52" t="str">
        <f>+IF(F307=0,"",År2024!I383)</f>
        <v/>
      </c>
      <c r="I307" s="52" t="str">
        <f>+IF(F307=0,"",År2024!J383)</f>
        <v/>
      </c>
      <c r="J307" s="52" t="str">
        <f>+IF(F307=0,"",År2024!K383)</f>
        <v/>
      </c>
      <c r="K307" s="52" t="str">
        <f t="shared" si="38"/>
        <v/>
      </c>
      <c r="L307" s="52" t="str">
        <f>+IF(F307=0,"",År2024!M383)</f>
        <v/>
      </c>
      <c r="M307" s="52" t="str">
        <f>+IF(F307=0,"",År2024!O383)</f>
        <v/>
      </c>
      <c r="N307" s="48"/>
      <c r="O307" s="53" t="str">
        <f>+IF(F307=0,"",År2024!P383)</f>
        <v/>
      </c>
      <c r="P307" s="53" t="str">
        <f>+IF(F307=0,"",År2024!Q383)</f>
        <v/>
      </c>
      <c r="Q307" s="50" t="str">
        <f>+IF(F307=0,"",År2024!R383)</f>
        <v/>
      </c>
      <c r="R307" s="50" t="str">
        <f>+IF(F307=0,"",År2024!S383)</f>
        <v/>
      </c>
      <c r="S307" s="48"/>
      <c r="T307" s="53" t="str">
        <f>+IF(F307=0,"",År2024!T383)</f>
        <v/>
      </c>
      <c r="U307" s="53" t="str">
        <f>+IF(F307=0,"",År2024!U383)</f>
        <v/>
      </c>
      <c r="V307" s="48"/>
      <c r="W307" s="54" t="str">
        <f>+IF(F307=0,"",År2024!W383)</f>
        <v/>
      </c>
      <c r="X307" s="48"/>
    </row>
    <row r="308" spans="1:24" x14ac:dyDescent="0.35">
      <c r="A308" s="49">
        <f>+År2024!B384</f>
        <v>2024</v>
      </c>
      <c r="B308" s="49">
        <f>+År2024!D384</f>
        <v>46</v>
      </c>
      <c r="C308" s="50">
        <f t="shared" si="39"/>
        <v>0</v>
      </c>
      <c r="D308" s="50" t="str">
        <f t="shared" si="32"/>
        <v>Søndag</v>
      </c>
      <c r="E308" s="51">
        <f>+År2024!E384</f>
        <v>45613</v>
      </c>
      <c r="F308" s="63">
        <f>+År2024!H384</f>
        <v>0</v>
      </c>
      <c r="G308" s="62">
        <f>+År2024!Y384</f>
        <v>0</v>
      </c>
      <c r="H308" s="52" t="str">
        <f>+IF(F308=0,"",År2024!I384)</f>
        <v/>
      </c>
      <c r="I308" s="52" t="str">
        <f>+IF(F308=0,"",År2024!J384)</f>
        <v/>
      </c>
      <c r="J308" s="52" t="str">
        <f>+IF(F308=0,"",År2024!K384)</f>
        <v/>
      </c>
      <c r="K308" s="52" t="str">
        <f t="shared" si="38"/>
        <v/>
      </c>
      <c r="L308" s="52" t="str">
        <f>+IF(F308=0,"",År2024!M384)</f>
        <v/>
      </c>
      <c r="M308" s="52" t="str">
        <f>+IF(F308=0,"",År2024!O384)</f>
        <v/>
      </c>
      <c r="N308" s="48"/>
      <c r="O308" s="53" t="str">
        <f>+IF(F308=0,"",År2024!P384)</f>
        <v/>
      </c>
      <c r="P308" s="53" t="str">
        <f>+IF(F308=0,"",År2024!Q384)</f>
        <v/>
      </c>
      <c r="Q308" s="50" t="str">
        <f>+IF(F308=0,"",År2024!R384)</f>
        <v/>
      </c>
      <c r="R308" s="50" t="str">
        <f>+IF(F308=0,"",År2024!S384)</f>
        <v/>
      </c>
      <c r="S308" s="48"/>
      <c r="T308" s="53" t="str">
        <f>+IF(F308=0,"",År2024!T384)</f>
        <v/>
      </c>
      <c r="U308" s="53" t="str">
        <f>+IF(F308=0,"",År2024!U384)</f>
        <v/>
      </c>
      <c r="V308" s="48"/>
      <c r="W308" s="54" t="str">
        <f>+IF(F308=0,"",År2024!W384)</f>
        <v/>
      </c>
      <c r="X308" s="48"/>
    </row>
    <row r="309" spans="1:24" x14ac:dyDescent="0.35">
      <c r="A309" s="49">
        <f>+År2024!B385</f>
        <v>2024</v>
      </c>
      <c r="B309" s="49">
        <f>+År2024!D385</f>
        <v>46</v>
      </c>
      <c r="C309" s="50">
        <f t="shared" si="39"/>
        <v>1</v>
      </c>
      <c r="D309" s="50" t="str">
        <f t="shared" si="32"/>
        <v>Mandag</v>
      </c>
      <c r="E309" s="51">
        <f>+År2024!E385</f>
        <v>45614</v>
      </c>
      <c r="F309" s="63">
        <f>+År2024!H385</f>
        <v>0</v>
      </c>
      <c r="G309" s="62">
        <f>+År2024!Y385</f>
        <v>0</v>
      </c>
      <c r="H309" s="52" t="str">
        <f>+IF(F309=0,"",År2024!I385)</f>
        <v/>
      </c>
      <c r="I309" s="52" t="str">
        <f>+IF(F309=0,"",År2024!J385)</f>
        <v/>
      </c>
      <c r="J309" s="52" t="str">
        <f>+IF(F309=0,"",År2024!K385)</f>
        <v/>
      </c>
      <c r="K309" s="52" t="str">
        <f t="shared" si="38"/>
        <v/>
      </c>
      <c r="L309" s="52" t="str">
        <f>+IF(F309=0,"",År2024!M385)</f>
        <v/>
      </c>
      <c r="M309" s="52" t="str">
        <f>+IF(F309=0,"",År2024!O385)</f>
        <v/>
      </c>
      <c r="N309" s="48"/>
      <c r="O309" s="53" t="str">
        <f>+IF(F309=0,"",År2024!P385)</f>
        <v/>
      </c>
      <c r="P309" s="53" t="str">
        <f>+IF(F309=0,"",År2024!Q385)</f>
        <v/>
      </c>
      <c r="Q309" s="50" t="str">
        <f>+IF(F309=0,"",År2024!R385)</f>
        <v/>
      </c>
      <c r="R309" s="50" t="str">
        <f>+IF(F309=0,"",År2024!S385)</f>
        <v/>
      </c>
      <c r="S309" s="48"/>
      <c r="T309" s="53" t="str">
        <f>+IF(F309=0,"",År2024!T385)</f>
        <v/>
      </c>
      <c r="U309" s="53" t="str">
        <f>+IF(F309=0,"",År2024!U385)</f>
        <v/>
      </c>
      <c r="V309" s="48"/>
      <c r="W309" s="54" t="str">
        <f>+IF(F309=0,"",År2024!W385)</f>
        <v/>
      </c>
      <c r="X309" s="48"/>
    </row>
    <row r="310" spans="1:24" x14ac:dyDescent="0.35">
      <c r="A310" s="49">
        <f>+År2024!B386</f>
        <v>2024</v>
      </c>
      <c r="B310" s="49">
        <f>+År2024!D386</f>
        <v>47</v>
      </c>
      <c r="C310" s="50">
        <f t="shared" ref="C310:C312" si="40">WEEKDAY(E310)-1</f>
        <v>3</v>
      </c>
      <c r="D310" s="50" t="str">
        <f t="shared" si="32"/>
        <v>Onsdag</v>
      </c>
      <c r="E310" s="51">
        <f>+År2024!E386</f>
        <v>45616</v>
      </c>
      <c r="F310" s="63">
        <f>+År2024!H386</f>
        <v>0</v>
      </c>
      <c r="G310" s="62">
        <f>+År2024!Y386</f>
        <v>0</v>
      </c>
      <c r="H310" s="52" t="str">
        <f>+IF(F310=0,"",År2024!I386)</f>
        <v/>
      </c>
      <c r="I310" s="52" t="str">
        <f>+IF(F310=0,"",År2024!J386)</f>
        <v/>
      </c>
      <c r="J310" s="52" t="str">
        <f>+IF(F310=0,"",År2024!K386)</f>
        <v/>
      </c>
      <c r="K310" s="52" t="str">
        <f t="shared" ref="K310:K312" si="41">+IF(F310=0,"",J310-I310)</f>
        <v/>
      </c>
      <c r="L310" s="52" t="str">
        <f>+IF(F310=0,"",År2024!M386)</f>
        <v/>
      </c>
      <c r="M310" s="52" t="str">
        <f>+IF(F310=0,"",År2024!O386)</f>
        <v/>
      </c>
      <c r="N310" s="48"/>
      <c r="O310" s="53" t="str">
        <f>+IF(F310=0,"",År2024!P386)</f>
        <v/>
      </c>
      <c r="P310" s="53" t="str">
        <f>+IF(F310=0,"",År2024!Q386)</f>
        <v/>
      </c>
      <c r="Q310" s="50" t="str">
        <f>+IF(F310=0,"",År2024!R386)</f>
        <v/>
      </c>
      <c r="R310" s="50" t="str">
        <f>+IF(F310=0,"",År2024!S386)</f>
        <v/>
      </c>
      <c r="S310" s="48"/>
      <c r="T310" s="53" t="str">
        <f>+IF(F310=0,"",År2024!T386)</f>
        <v/>
      </c>
      <c r="U310" s="53" t="str">
        <f>+IF(F310=0,"",År2024!U386)</f>
        <v/>
      </c>
      <c r="V310" s="48"/>
      <c r="W310" s="54" t="str">
        <f>+IF(F310=0,"",År2024!W386)</f>
        <v/>
      </c>
      <c r="X310" s="48"/>
    </row>
    <row r="311" spans="1:24" x14ac:dyDescent="0.35">
      <c r="A311" s="49">
        <f>+År2024!B387</f>
        <v>2024</v>
      </c>
      <c r="B311" s="49">
        <f>+År2024!D387</f>
        <v>47</v>
      </c>
      <c r="C311" s="50">
        <f t="shared" si="40"/>
        <v>4</v>
      </c>
      <c r="D311" s="50" t="str">
        <f t="shared" si="32"/>
        <v>Torsdag</v>
      </c>
      <c r="E311" s="51">
        <f>+År2024!E387</f>
        <v>45617</v>
      </c>
      <c r="F311" s="63">
        <f>+År2024!H387</f>
        <v>0</v>
      </c>
      <c r="G311" s="62">
        <f>+År2024!Y387</f>
        <v>0</v>
      </c>
      <c r="H311" s="52" t="str">
        <f>+IF(F311=0,"",År2024!I387)</f>
        <v/>
      </c>
      <c r="I311" s="52" t="str">
        <f>+IF(F311=0,"",År2024!J387)</f>
        <v/>
      </c>
      <c r="J311" s="52" t="str">
        <f>+IF(F311=0,"",År2024!K387)</f>
        <v/>
      </c>
      <c r="K311" s="52" t="str">
        <f t="shared" si="41"/>
        <v/>
      </c>
      <c r="L311" s="52" t="str">
        <f>+IF(F311=0,"",År2024!M387)</f>
        <v/>
      </c>
      <c r="M311" s="52" t="str">
        <f>+IF(F311=0,"",År2024!O387)</f>
        <v/>
      </c>
      <c r="N311" s="48"/>
      <c r="O311" s="53" t="str">
        <f>+IF(F311=0,"",År2024!P387)</f>
        <v/>
      </c>
      <c r="P311" s="53" t="str">
        <f>+IF(F311=0,"",År2024!Q387)</f>
        <v/>
      </c>
      <c r="Q311" s="50" t="str">
        <f>+IF(F311=0,"",År2024!R387)</f>
        <v/>
      </c>
      <c r="R311" s="50" t="str">
        <f>+IF(F311=0,"",År2024!S387)</f>
        <v/>
      </c>
      <c r="S311" s="48"/>
      <c r="T311" s="53" t="str">
        <f>+IF(F311=0,"",År2024!T387)</f>
        <v/>
      </c>
      <c r="U311" s="53" t="str">
        <f>+IF(F311=0,"",År2024!U387)</f>
        <v/>
      </c>
      <c r="V311" s="48"/>
      <c r="W311" s="54" t="str">
        <f>+IF(F311=0,"",År2024!W387)</f>
        <v/>
      </c>
      <c r="X311" s="48"/>
    </row>
    <row r="312" spans="1:24" x14ac:dyDescent="0.35">
      <c r="A312" s="49">
        <f>+År2024!B388</f>
        <v>2024</v>
      </c>
      <c r="B312" s="49">
        <f>+År2024!D388</f>
        <v>47</v>
      </c>
      <c r="C312" s="50">
        <f t="shared" si="40"/>
        <v>5</v>
      </c>
      <c r="D312" s="50" t="str">
        <f t="shared" si="32"/>
        <v>Fredag</v>
      </c>
      <c r="E312" s="51">
        <f>+År2024!E388</f>
        <v>45618</v>
      </c>
      <c r="F312" s="63">
        <f>+År2024!H388</f>
        <v>0</v>
      </c>
      <c r="G312" s="62">
        <f>+År2024!Y388</f>
        <v>0</v>
      </c>
      <c r="H312" s="52" t="str">
        <f>+IF(F312=0,"",År2024!I388)</f>
        <v/>
      </c>
      <c r="I312" s="52" t="str">
        <f>+IF(F312=0,"",År2024!J388)</f>
        <v/>
      </c>
      <c r="J312" s="52" t="str">
        <f>+IF(F312=0,"",År2024!K388)</f>
        <v/>
      </c>
      <c r="K312" s="52" t="str">
        <f t="shared" si="41"/>
        <v/>
      </c>
      <c r="L312" s="52" t="str">
        <f>+IF(F312=0,"",År2024!M388)</f>
        <v/>
      </c>
      <c r="M312" s="52" t="str">
        <f>+IF(F312=0,"",År2024!O388)</f>
        <v/>
      </c>
      <c r="N312" s="48"/>
      <c r="O312" s="53" t="str">
        <f>+IF(F312=0,"",År2024!P388)</f>
        <v/>
      </c>
      <c r="P312" s="53" t="str">
        <f>+IF(F312=0,"",År2024!Q388)</f>
        <v/>
      </c>
      <c r="Q312" s="50" t="str">
        <f>+IF(F312=0,"",År2024!R388)</f>
        <v/>
      </c>
      <c r="R312" s="50" t="str">
        <f>+IF(F312=0,"",År2024!S388)</f>
        <v/>
      </c>
      <c r="S312" s="48"/>
      <c r="T312" s="53" t="str">
        <f>+IF(F312=0,"",År2024!T388)</f>
        <v/>
      </c>
      <c r="U312" s="53" t="str">
        <f>+IF(F312=0,"",År2024!U388)</f>
        <v/>
      </c>
      <c r="V312" s="48"/>
      <c r="W312" s="54" t="str">
        <f>+IF(F312=0,"",År2024!W388)</f>
        <v/>
      </c>
      <c r="X312" s="48"/>
    </row>
    <row r="313" spans="1:24" x14ac:dyDescent="0.35">
      <c r="A313" s="49">
        <f>+År2024!B389</f>
        <v>2024</v>
      </c>
      <c r="B313" s="49">
        <f>+År2024!D389</f>
        <v>47</v>
      </c>
      <c r="C313" s="50">
        <f t="shared" ref="C313:C315" si="42">WEEKDAY(E313)-1</f>
        <v>6</v>
      </c>
      <c r="D313" s="50" t="str">
        <f t="shared" si="32"/>
        <v>Lørdag</v>
      </c>
      <c r="E313" s="51">
        <f>+År2024!E389</f>
        <v>45619</v>
      </c>
      <c r="F313" s="63">
        <f>+År2024!H389</f>
        <v>0</v>
      </c>
      <c r="G313" s="62">
        <f>+År2024!Y389</f>
        <v>0</v>
      </c>
      <c r="H313" s="52" t="str">
        <f>+IF(F313=0,"",År2024!I389)</f>
        <v/>
      </c>
      <c r="I313" s="52" t="str">
        <f>+IF(F313=0,"",År2024!J389)</f>
        <v/>
      </c>
      <c r="J313" s="52" t="str">
        <f>+IF(F313=0,"",År2024!K389)</f>
        <v/>
      </c>
      <c r="K313" s="52" t="str">
        <f t="shared" ref="K313:K315" si="43">+IF(F313=0,"",J313-I313)</f>
        <v/>
      </c>
      <c r="L313" s="52" t="str">
        <f>+IF(F313=0,"",År2024!M389)</f>
        <v/>
      </c>
      <c r="M313" s="52" t="str">
        <f>+IF(F313=0,"",År2024!O389)</f>
        <v/>
      </c>
      <c r="N313" s="48"/>
      <c r="O313" s="53" t="str">
        <f>+IF(F313=0,"",År2024!P389)</f>
        <v/>
      </c>
      <c r="P313" s="53" t="str">
        <f>+IF(F313=0,"",År2024!Q389)</f>
        <v/>
      </c>
      <c r="Q313" s="50" t="str">
        <f>+IF(F313=0,"",År2024!R389)</f>
        <v/>
      </c>
      <c r="R313" s="50" t="str">
        <f>+IF(F313=0,"",År2024!S389)</f>
        <v/>
      </c>
      <c r="S313" s="48"/>
      <c r="T313" s="53" t="str">
        <f>+IF(F313=0,"",År2024!T389)</f>
        <v/>
      </c>
      <c r="U313" s="53" t="str">
        <f>+IF(F313=0,"",År2024!U389)</f>
        <v/>
      </c>
      <c r="V313" s="48"/>
      <c r="W313" s="54" t="str">
        <f>+IF(F313=0,"",År2024!W389)</f>
        <v/>
      </c>
      <c r="X313" s="48"/>
    </row>
    <row r="314" spans="1:24" x14ac:dyDescent="0.35">
      <c r="A314" s="49">
        <f>+År2024!B390</f>
        <v>2024</v>
      </c>
      <c r="B314" s="49">
        <f>+År2024!D390</f>
        <v>47</v>
      </c>
      <c r="C314" s="50">
        <f t="shared" si="42"/>
        <v>0</v>
      </c>
      <c r="D314" s="50" t="str">
        <f t="shared" si="32"/>
        <v>Søndag</v>
      </c>
      <c r="E314" s="51">
        <f>+År2024!E390</f>
        <v>45620</v>
      </c>
      <c r="F314" s="63">
        <f>+År2024!H390</f>
        <v>0</v>
      </c>
      <c r="G314" s="62">
        <f>+År2024!Y390</f>
        <v>0</v>
      </c>
      <c r="H314" s="52" t="str">
        <f>+IF(F314=0,"",År2024!I390)</f>
        <v/>
      </c>
      <c r="I314" s="52" t="str">
        <f>+IF(F314=0,"",År2024!J390)</f>
        <v/>
      </c>
      <c r="J314" s="52" t="str">
        <f>+IF(F314=0,"",År2024!K390)</f>
        <v/>
      </c>
      <c r="K314" s="52" t="str">
        <f t="shared" si="43"/>
        <v/>
      </c>
      <c r="L314" s="52" t="str">
        <f>+IF(F314=0,"",År2024!M390)</f>
        <v/>
      </c>
      <c r="M314" s="52" t="str">
        <f>+IF(F314=0,"",År2024!O390)</f>
        <v/>
      </c>
      <c r="N314" s="48"/>
      <c r="O314" s="53" t="str">
        <f>+IF(F314=0,"",År2024!P390)</f>
        <v/>
      </c>
      <c r="P314" s="53" t="str">
        <f>+IF(F314=0,"",År2024!Q390)</f>
        <v/>
      </c>
      <c r="Q314" s="50" t="str">
        <f>+IF(F314=0,"",År2024!R390)</f>
        <v/>
      </c>
      <c r="R314" s="50" t="str">
        <f>+IF(F314=0,"",År2024!S390)</f>
        <v/>
      </c>
      <c r="S314" s="48"/>
      <c r="T314" s="53" t="str">
        <f>+IF(F314=0,"",År2024!T390)</f>
        <v/>
      </c>
      <c r="U314" s="53" t="str">
        <f>+IF(F314=0,"",År2024!U390)</f>
        <v/>
      </c>
      <c r="V314" s="48"/>
      <c r="W314" s="54" t="str">
        <f>+IF(F314=0,"",År2024!W390)</f>
        <v/>
      </c>
      <c r="X314" s="48"/>
    </row>
    <row r="315" spans="1:24" x14ac:dyDescent="0.35">
      <c r="A315" s="49">
        <f>+År2024!B391</f>
        <v>2024</v>
      </c>
      <c r="B315" s="49">
        <f>+År2024!D391</f>
        <v>47</v>
      </c>
      <c r="C315" s="50">
        <f t="shared" si="42"/>
        <v>1</v>
      </c>
      <c r="D315" s="50" t="str">
        <f t="shared" si="32"/>
        <v>Mandag</v>
      </c>
      <c r="E315" s="51">
        <f>+År2024!E391</f>
        <v>45621</v>
      </c>
      <c r="F315" s="63">
        <f>+År2024!H391</f>
        <v>0</v>
      </c>
      <c r="G315" s="62">
        <f>+År2024!Y391</f>
        <v>0</v>
      </c>
      <c r="H315" s="52" t="str">
        <f>+IF(F315=0,"",År2024!I391)</f>
        <v/>
      </c>
      <c r="I315" s="52" t="str">
        <f>+IF(F315=0,"",År2024!J391)</f>
        <v/>
      </c>
      <c r="J315" s="52" t="str">
        <f>+IF(F315=0,"",År2024!K391)</f>
        <v/>
      </c>
      <c r="K315" s="52" t="str">
        <f t="shared" si="43"/>
        <v/>
      </c>
      <c r="L315" s="52" t="str">
        <f>+IF(F315=0,"",År2024!M391)</f>
        <v/>
      </c>
      <c r="M315" s="52" t="str">
        <f>+IF(F315=0,"",År2024!O391)</f>
        <v/>
      </c>
      <c r="N315" s="48"/>
      <c r="O315" s="53" t="str">
        <f>+IF(F315=0,"",År2024!P391)</f>
        <v/>
      </c>
      <c r="P315" s="53" t="str">
        <f>+IF(F315=0,"",År2024!Q391)</f>
        <v/>
      </c>
      <c r="Q315" s="50" t="str">
        <f>+IF(F315=0,"",År2024!R391)</f>
        <v/>
      </c>
      <c r="R315" s="50" t="str">
        <f>+IF(F315=0,"",År2024!S391)</f>
        <v/>
      </c>
      <c r="S315" s="48"/>
      <c r="T315" s="53" t="str">
        <f>+IF(F315=0,"",År2024!T391)</f>
        <v/>
      </c>
      <c r="U315" s="53" t="str">
        <f>+IF(F315=0,"",År2024!U391)</f>
        <v/>
      </c>
      <c r="V315" s="48"/>
      <c r="W315" s="54" t="str">
        <f>+IF(F315=0,"",År2024!W391)</f>
        <v/>
      </c>
      <c r="X315" s="48"/>
    </row>
    <row r="316" spans="1:24" x14ac:dyDescent="0.35">
      <c r="A316" s="48"/>
      <c r="B316" s="48"/>
      <c r="C316" s="48"/>
      <c r="D316" s="48"/>
      <c r="E316" s="48"/>
      <c r="F316" s="64"/>
      <c r="G316" s="64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</row>
    <row r="317" spans="1:24" x14ac:dyDescent="0.35">
      <c r="A317" s="48"/>
      <c r="B317" s="48"/>
      <c r="C317" s="48"/>
      <c r="D317" s="48"/>
      <c r="E317" s="48"/>
      <c r="F317" s="64"/>
      <c r="G317" s="64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</row>
  </sheetData>
  <phoneticPr fontId="18" type="noConversion"/>
  <conditionalFormatting sqref="I1117:I1048576 I2:I315">
    <cfRule type="cellIs" dxfId="161" priority="45" operator="lessThan">
      <formula>10</formula>
    </cfRule>
  </conditionalFormatting>
  <conditionalFormatting sqref="H318:H1048576 H2:H315">
    <cfRule type="top10" dxfId="160" priority="21" percent="1" bottom="1" rank="10"/>
    <cfRule type="top10" dxfId="159" priority="22" percent="1" rank="10"/>
  </conditionalFormatting>
  <conditionalFormatting sqref="I318:I1048576 I2:I315">
    <cfRule type="top10" dxfId="158" priority="19" percent="1" bottom="1" rank="10"/>
    <cfRule type="top10" dxfId="157" priority="20" percent="1" rank="10"/>
  </conditionalFormatting>
  <conditionalFormatting sqref="J318:J1048576 J2:J315">
    <cfRule type="top10" dxfId="156" priority="17" percent="1" bottom="1" rank="10"/>
    <cfRule type="top10" dxfId="155" priority="18" percent="1" rank="10"/>
  </conditionalFormatting>
  <conditionalFormatting sqref="K318:K1048576 K2:K315">
    <cfRule type="top10" dxfId="154" priority="15" percent="1" bottom="1" rank="10"/>
    <cfRule type="top10" dxfId="153" priority="16" percent="1" rank="10"/>
  </conditionalFormatting>
  <conditionalFormatting sqref="L318:L1048576 L2:L315">
    <cfRule type="top10" dxfId="152" priority="13" percent="1" bottom="1" rank="10"/>
    <cfRule type="top10" dxfId="151" priority="14" percent="1" rank="10"/>
  </conditionalFormatting>
  <conditionalFormatting sqref="M318:N1048576 M2:M315">
    <cfRule type="top10" dxfId="150" priority="11" percent="1" bottom="1" rank="10"/>
    <cfRule type="top10" dxfId="149" priority="12" percent="1" rank="10"/>
  </conditionalFormatting>
  <conditionalFormatting sqref="O318:P1048576 O2:P315">
    <cfRule type="top10" dxfId="148" priority="9" percent="1" bottom="1" rank="10"/>
    <cfRule type="top10" dxfId="147" priority="10" percent="1" rank="10"/>
  </conditionalFormatting>
  <conditionalFormatting sqref="Q318:S1048576 Q2:R315">
    <cfRule type="top10" dxfId="146" priority="7" percent="1" bottom="1" rank="10"/>
    <cfRule type="top10" dxfId="145" priority="8" percent="1" rank="10"/>
  </conditionalFormatting>
  <conditionalFormatting sqref="T318:T1048576 T2:T67 U3:U67 T68:U315">
    <cfRule type="top10" dxfId="144" priority="5" percent="1" bottom="1" rank="10"/>
    <cfRule type="top10" dxfId="143" priority="6" percent="1" rank="10"/>
  </conditionalFormatting>
  <conditionalFormatting sqref="U318:U1048576 U2">
    <cfRule type="top10" dxfId="142" priority="3" percent="1" bottom="1" rank="10"/>
    <cfRule type="top10" dxfId="141" priority="4" percent="1" rank="10"/>
  </conditionalFormatting>
  <conditionalFormatting sqref="W318:W1048576 W2:W315">
    <cfRule type="top10" dxfId="140" priority="1" percent="1" bottom="1" rank="10"/>
    <cfRule type="top10" dxfId="139" priority="2" percent="1" rank="10"/>
  </conditionalFormatting>
  <conditionalFormatting sqref="H3:H315">
    <cfRule type="top10" dxfId="138" priority="4480" percent="1" bottom="1" rank="10"/>
    <cfRule type="top10" dxfId="137" priority="4481" percent="1" rank="10"/>
  </conditionalFormatting>
  <conditionalFormatting sqref="I3:I315">
    <cfRule type="top10" dxfId="136" priority="4484" percent="1" bottom="1" rank="10"/>
    <cfRule type="top10" dxfId="135" priority="4485" percent="1" rank="10"/>
  </conditionalFormatting>
  <conditionalFormatting sqref="J3:J315">
    <cfRule type="top10" dxfId="134" priority="4488" percent="1" bottom="1" rank="10"/>
    <cfRule type="top10" dxfId="133" priority="4489" percent="1" rank="10"/>
  </conditionalFormatting>
  <conditionalFormatting sqref="K3:K315">
    <cfRule type="top10" dxfId="132" priority="4492" percent="1" bottom="1" rank="10"/>
    <cfRule type="top10" dxfId="131" priority="4493" percent="1" rank="10"/>
  </conditionalFormatting>
  <conditionalFormatting sqref="L3:L315">
    <cfRule type="top10" dxfId="130" priority="4496" percent="1" bottom="1" rank="10"/>
    <cfRule type="top10" dxfId="129" priority="4497" percent="1" rank="10"/>
  </conditionalFormatting>
  <conditionalFormatting sqref="W3:W315">
    <cfRule type="top10" dxfId="128" priority="4500" percent="1" bottom="1" rank="10"/>
    <cfRule type="top10" dxfId="127" priority="4501" percent="1" rank="10"/>
  </conditionalFormatting>
  <conditionalFormatting sqref="M3:M315">
    <cfRule type="top10" dxfId="126" priority="4504" percent="1" bottom="1" rank="10"/>
    <cfRule type="top10" dxfId="125" priority="4505" percent="1" rank="10"/>
  </conditionalFormatting>
  <conditionalFormatting sqref="O3:P315">
    <cfRule type="top10" dxfId="124" priority="4508" percent="1" bottom="1" rank="10"/>
    <cfRule type="top10" dxfId="123" priority="4509" percent="1" rank="10"/>
  </conditionalFormatting>
  <conditionalFormatting sqref="Q3:R315">
    <cfRule type="top10" dxfId="122" priority="4512" percent="1" bottom="1" rank="10"/>
    <cfRule type="top10" dxfId="121" priority="4513" percent="1" rank="10"/>
  </conditionalFormatting>
  <conditionalFormatting sqref="T3:U315">
    <cfRule type="top10" dxfId="120" priority="4516" percent="1" bottom="1" rank="10"/>
    <cfRule type="top10" dxfId="119" priority="4517" percent="1" rank="10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34297-C356-47CB-86A8-8D19AB613685}">
  <sheetPr>
    <pageSetUpPr fitToPage="1"/>
  </sheetPr>
  <dimension ref="A1:AI49"/>
  <sheetViews>
    <sheetView zoomScale="117" zoomScaleNormal="117" workbookViewId="0">
      <pane xSplit="6" ySplit="4" topLeftCell="G5" activePane="bottomRight" state="frozen"/>
      <selection pane="topRight" activeCell="E1" sqref="E1"/>
      <selection pane="bottomLeft" activeCell="A3" sqref="A3"/>
      <selection pane="bottomRight" activeCell="AB27" sqref="AB27"/>
    </sheetView>
  </sheetViews>
  <sheetFormatPr baseColWidth="10" defaultColWidth="11.44140625" defaultRowHeight="14.4" x14ac:dyDescent="0.3"/>
  <cols>
    <col min="1" max="1" width="3.6640625" customWidth="1"/>
    <col min="2" max="2" width="4" customWidth="1"/>
    <col min="3" max="3" width="1.88671875" customWidth="1"/>
    <col min="4" max="4" width="11" customWidth="1"/>
    <col min="5" max="5" width="1.88671875" customWidth="1"/>
    <col min="6" max="6" width="9" style="56" customWidth="1"/>
    <col min="7" max="7" width="1.6640625" customWidth="1"/>
    <col min="8" max="8" width="5.33203125" customWidth="1"/>
    <col min="9" max="9" width="1" customWidth="1"/>
    <col min="10" max="10" width="8.44140625" style="56" customWidth="1"/>
    <col min="11" max="11" width="1.44140625" customWidth="1"/>
    <col min="12" max="12" width="7" style="2" customWidth="1"/>
    <col min="13" max="13" width="1.33203125" style="2" customWidth="1"/>
    <col min="14" max="14" width="8.5546875" customWidth="1"/>
    <col min="15" max="15" width="2.44140625" style="2" customWidth="1"/>
    <col min="16" max="16" width="8.109375" customWidth="1"/>
    <col min="17" max="17" width="1.6640625" customWidth="1"/>
    <col min="18" max="18" width="7.33203125" customWidth="1"/>
    <col min="19" max="19" width="2.5546875" customWidth="1"/>
    <col min="20" max="20" width="8" customWidth="1"/>
    <col min="21" max="21" width="2.5546875" customWidth="1"/>
    <col min="22" max="22" width="7.44140625" customWidth="1"/>
    <col min="23" max="23" width="2.44140625" customWidth="1"/>
    <col min="24" max="24" width="7.33203125" customWidth="1"/>
    <col min="25" max="25" width="2.33203125" customWidth="1"/>
    <col min="26" max="26" width="7.33203125" style="2" customWidth="1"/>
    <col min="27" max="27" width="1.33203125" style="2" customWidth="1"/>
    <col min="28" max="28" width="6.33203125" style="2" customWidth="1"/>
    <col min="29" max="29" width="2" style="2" customWidth="1"/>
    <col min="30" max="30" width="7" customWidth="1"/>
    <col min="31" max="31" width="6.33203125" customWidth="1"/>
    <col min="32" max="32" width="1.5546875" customWidth="1"/>
    <col min="33" max="33" width="6.88671875" customWidth="1"/>
    <col min="34" max="34" width="6.109375" customWidth="1"/>
    <col min="35" max="35" width="10.109375" customWidth="1"/>
  </cols>
  <sheetData>
    <row r="1" spans="1:35" x14ac:dyDescent="0.3">
      <c r="A1" s="17"/>
      <c r="B1" s="17"/>
      <c r="C1" s="17"/>
      <c r="D1" s="17"/>
      <c r="E1" s="17"/>
      <c r="F1" s="43"/>
      <c r="G1" s="17"/>
      <c r="H1" s="17"/>
      <c r="I1" s="17"/>
      <c r="J1" s="43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8"/>
      <c r="AA1" s="18"/>
      <c r="AB1" s="18"/>
      <c r="AC1" s="18"/>
      <c r="AD1" s="17"/>
      <c r="AE1" s="17"/>
      <c r="AF1" s="17"/>
      <c r="AG1" s="17"/>
      <c r="AH1" s="17"/>
      <c r="AI1" s="17"/>
    </row>
    <row r="2" spans="1:35" ht="22.2" x14ac:dyDescent="0.35">
      <c r="A2" s="17"/>
      <c r="B2" s="26" t="s">
        <v>216</v>
      </c>
      <c r="C2" s="17"/>
      <c r="D2" s="17"/>
      <c r="E2" s="17"/>
      <c r="F2" s="43"/>
      <c r="G2" s="17"/>
      <c r="H2" s="17"/>
      <c r="I2" s="17"/>
      <c r="J2" s="43"/>
      <c r="K2" s="17"/>
      <c r="L2" s="17"/>
      <c r="M2" s="17"/>
      <c r="N2" s="17"/>
      <c r="O2" s="17"/>
      <c r="P2" s="17"/>
      <c r="Q2" s="17"/>
      <c r="R2" s="17"/>
      <c r="S2" s="17"/>
      <c r="T2" s="17" t="s">
        <v>63</v>
      </c>
      <c r="U2" s="17"/>
      <c r="V2" s="17"/>
      <c r="W2" s="17"/>
      <c r="X2" s="32"/>
      <c r="Y2" s="17"/>
      <c r="Z2" s="18"/>
      <c r="AA2" s="18"/>
      <c r="AB2" s="18"/>
      <c r="AC2" s="18"/>
      <c r="AD2" s="17"/>
      <c r="AE2" s="17"/>
      <c r="AF2" s="17"/>
      <c r="AG2" s="17" t="s">
        <v>201</v>
      </c>
      <c r="AH2" s="17"/>
      <c r="AI2" s="17"/>
    </row>
    <row r="3" spans="1:35" ht="17.399999999999999" customHeight="1" x14ac:dyDescent="0.3">
      <c r="A3" s="17"/>
      <c r="B3" s="17"/>
      <c r="C3" s="17"/>
      <c r="D3" s="17"/>
      <c r="E3" s="17"/>
      <c r="F3" s="43" t="s">
        <v>90</v>
      </c>
      <c r="G3" s="17" t="s">
        <v>65</v>
      </c>
      <c r="H3" s="17"/>
      <c r="I3" s="17"/>
      <c r="J3" s="43" t="s">
        <v>65</v>
      </c>
      <c r="K3" s="17"/>
      <c r="L3" s="18" t="s">
        <v>66</v>
      </c>
      <c r="M3" s="18"/>
      <c r="N3" s="17" t="s">
        <v>64</v>
      </c>
      <c r="O3" s="18"/>
      <c r="P3" s="17"/>
      <c r="Q3" s="17"/>
      <c r="R3" s="17"/>
      <c r="S3" s="17"/>
      <c r="T3" s="17" t="s">
        <v>69</v>
      </c>
      <c r="U3" s="17"/>
      <c r="V3" s="17"/>
      <c r="W3" s="17"/>
      <c r="X3" s="17"/>
      <c r="Y3" s="17"/>
      <c r="Z3" s="18" t="s">
        <v>97</v>
      </c>
      <c r="AA3" s="18"/>
      <c r="AB3" s="18"/>
      <c r="AC3" s="18"/>
      <c r="AD3" s="17" t="s">
        <v>202</v>
      </c>
      <c r="AE3" s="17"/>
      <c r="AF3" s="17"/>
      <c r="AG3" s="17" t="s">
        <v>203</v>
      </c>
      <c r="AH3" s="17"/>
      <c r="AI3" s="16"/>
    </row>
    <row r="4" spans="1:35" x14ac:dyDescent="0.3">
      <c r="A4" s="17"/>
      <c r="B4" s="17" t="s">
        <v>54</v>
      </c>
      <c r="C4" s="17"/>
      <c r="D4" s="17"/>
      <c r="E4" s="17"/>
      <c r="F4" s="43" t="s">
        <v>7</v>
      </c>
      <c r="G4" s="17" t="s">
        <v>59</v>
      </c>
      <c r="H4" s="17"/>
      <c r="I4" s="17"/>
      <c r="J4" s="43" t="s">
        <v>74</v>
      </c>
      <c r="K4" s="17"/>
      <c r="L4" s="18" t="s">
        <v>75</v>
      </c>
      <c r="M4" s="18"/>
      <c r="N4" s="17" t="s">
        <v>70</v>
      </c>
      <c r="O4" s="18"/>
      <c r="P4" s="17" t="s">
        <v>67</v>
      </c>
      <c r="Q4" s="17"/>
      <c r="R4" s="17" t="s">
        <v>68</v>
      </c>
      <c r="S4" s="17"/>
      <c r="T4" s="17" t="s">
        <v>67</v>
      </c>
      <c r="U4" s="17"/>
      <c r="V4" s="17" t="s">
        <v>78</v>
      </c>
      <c r="W4" s="17"/>
      <c r="X4" s="17" t="s">
        <v>79</v>
      </c>
      <c r="Y4" s="17"/>
      <c r="Z4" s="18" t="s">
        <v>99</v>
      </c>
      <c r="AA4" s="18"/>
      <c r="AB4" s="18" t="s">
        <v>100</v>
      </c>
      <c r="AC4" s="18"/>
      <c r="AD4" s="17" t="s">
        <v>99</v>
      </c>
      <c r="AE4" s="17" t="s">
        <v>100</v>
      </c>
      <c r="AF4" s="17"/>
      <c r="AG4" s="17">
        <v>1</v>
      </c>
      <c r="AH4" s="17">
        <v>2</v>
      </c>
      <c r="AI4" s="16"/>
    </row>
    <row r="5" spans="1:35" x14ac:dyDescent="0.3">
      <c r="A5" s="17">
        <v>1</v>
      </c>
      <c r="B5" s="7">
        <f>+År2024!AN444</f>
        <v>106</v>
      </c>
      <c r="C5" s="17"/>
      <c r="D5" s="3" t="s">
        <v>127</v>
      </c>
      <c r="E5" s="17"/>
      <c r="F5" s="41">
        <f>+År2024!AD444</f>
        <v>62447</v>
      </c>
      <c r="G5" s="17"/>
      <c r="H5" s="18">
        <f>100*F5/$F$22</f>
        <v>12.898328610259673</v>
      </c>
      <c r="I5" s="17"/>
      <c r="J5" s="59">
        <f>+År2024!Y444</f>
        <v>0</v>
      </c>
      <c r="K5" s="17"/>
      <c r="L5" s="8">
        <f>+År2024!I444</f>
        <v>84.276086644212754</v>
      </c>
      <c r="M5" s="18"/>
      <c r="N5" s="10">
        <f>+År2024!W444</f>
        <v>60.526936645010942</v>
      </c>
      <c r="O5" s="18"/>
      <c r="P5" s="9">
        <f>+År2024!J444</f>
        <v>12.683504411741298</v>
      </c>
      <c r="Q5" s="17"/>
      <c r="R5" s="9">
        <f>+År2024!K444</f>
        <v>15.371373666848196</v>
      </c>
      <c r="S5" s="17"/>
      <c r="T5" s="9">
        <f>+År2024!V444</f>
        <v>2.6878692551068983</v>
      </c>
      <c r="U5" s="17"/>
      <c r="V5" s="9">
        <f>+År2024!M444</f>
        <v>60.706607308714993</v>
      </c>
      <c r="W5" s="17"/>
      <c r="X5" s="9">
        <f>+År2024!O444</f>
        <v>10.985999743819756</v>
      </c>
      <c r="Y5" s="17"/>
      <c r="Z5" s="34">
        <f>+År2024!P444</f>
        <v>42.256590960053806</v>
      </c>
      <c r="AA5" s="18"/>
      <c r="AB5" s="34">
        <f>+År2024!Q444</f>
        <v>41.685760968811579</v>
      </c>
      <c r="AC5" s="18"/>
      <c r="AD5" s="34">
        <f>+År2024!R444</f>
        <v>114.705104393493</v>
      </c>
      <c r="AE5" s="34">
        <f>+År2024!S444</f>
        <v>120.0946906622262</v>
      </c>
      <c r="AF5" s="17"/>
      <c r="AG5" s="8">
        <f>+År2024!T444</f>
        <v>86.597947228119253</v>
      </c>
      <c r="AH5" s="8">
        <f>+År2024!U444</f>
        <v>86.440228582374559</v>
      </c>
      <c r="AI5" s="16"/>
    </row>
    <row r="6" spans="1:35" x14ac:dyDescent="0.3">
      <c r="A6" s="17">
        <f>1+A5</f>
        <v>2</v>
      </c>
      <c r="B6" s="7">
        <f>+År2024!AN445</f>
        <v>109</v>
      </c>
      <c r="C6" s="17"/>
      <c r="D6" s="3" t="s">
        <v>130</v>
      </c>
      <c r="E6" s="17"/>
      <c r="F6" s="41">
        <f>+År2024!AD445</f>
        <v>201</v>
      </c>
      <c r="G6" s="17"/>
      <c r="H6" s="18">
        <f t="shared" ref="H6:H20" si="0">100*F6/$F$22</f>
        <v>4.1516230574121959E-2</v>
      </c>
      <c r="I6" s="17"/>
      <c r="J6" s="59">
        <f>+År2024!Y445</f>
        <v>174974</v>
      </c>
      <c r="K6" s="17"/>
      <c r="L6" s="8">
        <f>+År2024!I445</f>
        <v>84.076621314414865</v>
      </c>
      <c r="M6" s="18"/>
      <c r="N6" s="10">
        <f>+År2024!W445</f>
        <v>60.632162493234198</v>
      </c>
      <c r="O6" s="18"/>
      <c r="P6" s="9">
        <f>+År2024!J445</f>
        <v>12.451741293532336</v>
      </c>
      <c r="Q6" s="17"/>
      <c r="R6" s="9">
        <f>+År2024!K445</f>
        <v>14.432835820895527</v>
      </c>
      <c r="S6" s="17"/>
      <c r="T6" s="9">
        <f>+År2024!V445</f>
        <v>1.9810945273631839</v>
      </c>
      <c r="U6" s="17"/>
      <c r="V6" s="9">
        <f>+År2024!M445</f>
        <v>48.786069651741293</v>
      </c>
      <c r="W6" s="17"/>
      <c r="X6" s="9">
        <f>+År2024!O445</f>
        <v>10.874876847290649</v>
      </c>
      <c r="Y6" s="17"/>
      <c r="Z6" s="34">
        <f>+År2024!P445</f>
        <v>53.450495049504944</v>
      </c>
      <c r="AA6" s="18"/>
      <c r="AB6" s="34">
        <f>+År2024!Q445</f>
        <v>53.277227722772281</v>
      </c>
      <c r="AC6" s="18"/>
      <c r="AD6" s="34">
        <f>+År2024!R445</f>
        <v>134.40099009900987</v>
      </c>
      <c r="AE6" s="34">
        <f>+År2024!S445</f>
        <v>139.66995073891621</v>
      </c>
      <c r="AF6" s="17"/>
      <c r="AG6" s="8">
        <f>+År2024!T445</f>
        <v>75.701477832512282</v>
      </c>
      <c r="AH6" s="8">
        <f>+År2024!U445</f>
        <v>73.207881773399052</v>
      </c>
      <c r="AI6" s="16"/>
    </row>
    <row r="7" spans="1:35" x14ac:dyDescent="0.3">
      <c r="A7" s="17">
        <f t="shared" ref="A7:A20" si="1">1+A6</f>
        <v>3</v>
      </c>
      <c r="B7" s="7">
        <f>+År2024!AN446</f>
        <v>111</v>
      </c>
      <c r="C7" s="17"/>
      <c r="D7" s="3" t="s">
        <v>133</v>
      </c>
      <c r="E7" s="17"/>
      <c r="F7" s="41">
        <f>+År2024!AD446</f>
        <v>80030</v>
      </c>
      <c r="G7" s="17"/>
      <c r="H7" s="18">
        <f t="shared" si="0"/>
        <v>16.530069317646671</v>
      </c>
      <c r="I7" s="17"/>
      <c r="J7" s="59">
        <f>+År2024!Y446</f>
        <v>0</v>
      </c>
      <c r="K7" s="17"/>
      <c r="L7" s="8">
        <f>+År2024!I446</f>
        <v>81.934377770840854</v>
      </c>
      <c r="M7" s="18"/>
      <c r="N7" s="10">
        <f>+År2024!W446</f>
        <v>60.798613799562894</v>
      </c>
      <c r="O7" s="18"/>
      <c r="P7" s="9">
        <f>+År2024!J446</f>
        <v>12.264818193177536</v>
      </c>
      <c r="Q7" s="17"/>
      <c r="R7" s="9">
        <f>+År2024!K446</f>
        <v>14.624711100006252</v>
      </c>
      <c r="S7" s="17"/>
      <c r="T7" s="9">
        <f>+År2024!V446</f>
        <v>2.3598929068287222</v>
      </c>
      <c r="U7" s="17"/>
      <c r="V7" s="9">
        <f>+År2024!M446</f>
        <v>57.027671934537295</v>
      </c>
      <c r="W7" s="17"/>
      <c r="X7" s="9">
        <f>+År2024!O446</f>
        <v>11.412878002472311</v>
      </c>
      <c r="Y7" s="17"/>
      <c r="Z7" s="34">
        <f>+År2024!P446</f>
        <v>49.252073963018496</v>
      </c>
      <c r="AA7" s="18"/>
      <c r="AB7" s="34">
        <f>+År2024!Q446</f>
        <v>48.042358907737281</v>
      </c>
      <c r="AC7" s="18"/>
      <c r="AD7" s="34">
        <f>+År2024!R446</f>
        <v>134.39349873822556</v>
      </c>
      <c r="AE7" s="34">
        <f>+År2024!S446</f>
        <v>132.07333433260882</v>
      </c>
      <c r="AF7" s="17"/>
      <c r="AG7" s="8">
        <f>+År2024!T446</f>
        <v>87.032741804558</v>
      </c>
      <c r="AH7" s="8">
        <f>+År2024!U446</f>
        <v>82.85158413986899</v>
      </c>
      <c r="AI7" s="16"/>
    </row>
    <row r="8" spans="1:35" x14ac:dyDescent="0.3">
      <c r="A8" s="17">
        <f t="shared" si="1"/>
        <v>4</v>
      </c>
      <c r="B8" s="7">
        <f>+År2024!AN447</f>
        <v>116</v>
      </c>
      <c r="C8" s="17"/>
      <c r="D8" s="3" t="s">
        <v>136</v>
      </c>
      <c r="E8" s="17"/>
      <c r="F8" s="41">
        <f>+År2024!AD447</f>
        <v>21742</v>
      </c>
      <c r="G8" s="17"/>
      <c r="H8" s="18">
        <f t="shared" si="0"/>
        <v>4.4907755479729339</v>
      </c>
      <c r="I8" s="17"/>
      <c r="J8" s="59">
        <f>+År2024!Y447</f>
        <v>0</v>
      </c>
      <c r="K8" s="17"/>
      <c r="L8" s="8">
        <f>+År2024!I447</f>
        <v>80.598666849918075</v>
      </c>
      <c r="M8" s="18"/>
      <c r="N8" s="10">
        <f>+År2024!W447</f>
        <v>60.53147333699836</v>
      </c>
      <c r="O8" s="18"/>
      <c r="P8" s="9">
        <f>+År2024!J447</f>
        <v>12.92456075797994</v>
      </c>
      <c r="Q8" s="17"/>
      <c r="R8" s="9">
        <f>+År2024!K447</f>
        <v>14.409878132904195</v>
      </c>
      <c r="S8" s="17"/>
      <c r="T8" s="9">
        <f>+År2024!V447</f>
        <v>1.4853173749242523</v>
      </c>
      <c r="U8" s="17"/>
      <c r="V8" s="9">
        <f>+År2024!M447</f>
        <v>55.918215681765609</v>
      </c>
      <c r="W8" s="17"/>
      <c r="X8" s="9">
        <f>+År2024!O447</f>
        <v>11.971196101866408</v>
      </c>
      <c r="Y8" s="17"/>
      <c r="Z8" s="34">
        <f>+År2024!P447</f>
        <v>50.04886906951085</v>
      </c>
      <c r="AA8" s="18"/>
      <c r="AB8" s="34">
        <f>+År2024!Q447</f>
        <v>49.712197140361368</v>
      </c>
      <c r="AC8" s="18"/>
      <c r="AD8" s="34">
        <f>+År2024!R447</f>
        <v>126.2903240634337</v>
      </c>
      <c r="AE8" s="34">
        <f>+År2024!S447</f>
        <v>131.2499655251666</v>
      </c>
      <c r="AF8" s="17"/>
      <c r="AG8" s="8">
        <f>+År2024!T447</f>
        <v>84.752089059922753</v>
      </c>
      <c r="AH8" s="8">
        <f>+År2024!U447</f>
        <v>81.830437969580231</v>
      </c>
      <c r="AI8" s="16"/>
    </row>
    <row r="9" spans="1:35" x14ac:dyDescent="0.3">
      <c r="A9" s="17">
        <f t="shared" si="1"/>
        <v>5</v>
      </c>
      <c r="B9" s="7">
        <f>+År2024!AN448</f>
        <v>117</v>
      </c>
      <c r="C9" s="17"/>
      <c r="D9" s="3" t="s">
        <v>139</v>
      </c>
      <c r="E9" s="17"/>
      <c r="F9" s="41">
        <f>+År2024!AD448</f>
        <v>55949</v>
      </c>
      <c r="G9" s="17"/>
      <c r="H9" s="18">
        <f t="shared" si="0"/>
        <v>11.55617703677388</v>
      </c>
      <c r="I9" s="17"/>
      <c r="J9" s="59">
        <f>+År2024!Y448</f>
        <v>0</v>
      </c>
      <c r="K9" s="17"/>
      <c r="L9" s="8">
        <f>+År2024!I448</f>
        <v>81.903373460489746</v>
      </c>
      <c r="M9" s="18"/>
      <c r="N9" s="10">
        <f>+År2024!W448</f>
        <v>60.508242569527695</v>
      </c>
      <c r="O9" s="18"/>
      <c r="P9" s="9">
        <f>+År2024!J448</f>
        <v>12.500155498757739</v>
      </c>
      <c r="Q9" s="17"/>
      <c r="R9" s="9">
        <f>+År2024!K448</f>
        <v>14.754546916602443</v>
      </c>
      <c r="S9" s="17"/>
      <c r="T9" s="9">
        <f>+År2024!V448</f>
        <v>2.2543914178447082</v>
      </c>
      <c r="U9" s="17"/>
      <c r="V9" s="9">
        <f>+År2024!M448</f>
        <v>58.019259841675392</v>
      </c>
      <c r="W9" s="17"/>
      <c r="X9" s="9">
        <f>+År2024!O448</f>
        <v>11.730517740379444</v>
      </c>
      <c r="Y9" s="17"/>
      <c r="Z9" s="34">
        <f>+År2024!P448</f>
        <v>42.298248122988902</v>
      </c>
      <c r="AA9" s="18"/>
      <c r="AB9" s="34">
        <f>+År2024!Q448</f>
        <v>42.529175014310248</v>
      </c>
      <c r="AC9" s="18"/>
      <c r="AD9" s="34">
        <f>+År2024!R448</f>
        <v>117.43885573383844</v>
      </c>
      <c r="AE9" s="34">
        <f>+År2024!S448</f>
        <v>123.05770536320436</v>
      </c>
      <c r="AF9" s="17"/>
      <c r="AG9" s="8">
        <f>+År2024!T448</f>
        <v>84.365136275991219</v>
      </c>
      <c r="AH9" s="8">
        <f>+År2024!U448</f>
        <v>81.784716938524241</v>
      </c>
      <c r="AI9" s="16"/>
    </row>
    <row r="10" spans="1:35" x14ac:dyDescent="0.3">
      <c r="A10" s="17">
        <f t="shared" si="1"/>
        <v>6</v>
      </c>
      <c r="B10" s="7">
        <f>+År2024!AN449</f>
        <v>121</v>
      </c>
      <c r="C10" s="17"/>
      <c r="D10" s="3" t="s">
        <v>142</v>
      </c>
      <c r="E10" s="17"/>
      <c r="F10" s="41">
        <f>+År2024!AD449</f>
        <v>89326</v>
      </c>
      <c r="G10" s="17"/>
      <c r="H10" s="18">
        <f t="shared" si="0"/>
        <v>18.450143344597105</v>
      </c>
      <c r="I10" s="17"/>
      <c r="J10" s="59">
        <f>+År2024!Y449</f>
        <v>0</v>
      </c>
      <c r="K10" s="17"/>
      <c r="L10" s="8">
        <f>+År2024!I449</f>
        <v>81.871917265101786</v>
      </c>
      <c r="M10" s="18"/>
      <c r="N10" s="10">
        <f>+År2024!W449</f>
        <v>60.432057539172881</v>
      </c>
      <c r="O10" s="18"/>
      <c r="P10" s="9">
        <f>+År2024!J449</f>
        <v>12.613160781855202</v>
      </c>
      <c r="Q10" s="17"/>
      <c r="R10" s="9">
        <f>+År2024!K449</f>
        <v>15.06236116087431</v>
      </c>
      <c r="S10" s="17"/>
      <c r="T10" s="9">
        <f>+År2024!V449</f>
        <v>2.4492003790191119</v>
      </c>
      <c r="U10" s="17"/>
      <c r="V10" s="9">
        <f>+År2024!M449</f>
        <v>58.198041696523241</v>
      </c>
      <c r="W10" s="17"/>
      <c r="X10" s="9">
        <f>+År2024!O449</f>
        <v>11.43286246767908</v>
      </c>
      <c r="Y10" s="17"/>
      <c r="Z10" s="34">
        <f>+År2024!P449</f>
        <v>48.079355835778443</v>
      </c>
      <c r="AA10" s="18"/>
      <c r="AB10" s="34">
        <f>+År2024!Q449</f>
        <v>47.265395040433681</v>
      </c>
      <c r="AC10" s="18"/>
      <c r="AD10" s="34">
        <f>+År2024!R449</f>
        <v>149.37751858153487</v>
      </c>
      <c r="AE10" s="34">
        <f>+År2024!S449</f>
        <v>146.54182990440799</v>
      </c>
      <c r="AF10" s="17"/>
      <c r="AG10" s="8">
        <f>+År2024!T449</f>
        <v>89.001163738705699</v>
      </c>
      <c r="AH10" s="8">
        <f>+År2024!U449</f>
        <v>84.176403578329598</v>
      </c>
      <c r="AI10" s="16"/>
    </row>
    <row r="11" spans="1:35" x14ac:dyDescent="0.3">
      <c r="A11" s="17">
        <f t="shared" si="1"/>
        <v>7</v>
      </c>
      <c r="B11" s="7">
        <f>+År2024!AN450</f>
        <v>134</v>
      </c>
      <c r="C11" s="17"/>
      <c r="D11" s="3" t="s">
        <v>145</v>
      </c>
      <c r="E11" s="17"/>
      <c r="F11" s="41">
        <f>+År2024!AD450</f>
        <v>20070</v>
      </c>
      <c r="G11" s="17"/>
      <c r="H11" s="18">
        <f t="shared" si="0"/>
        <v>4.1454266050877004</v>
      </c>
      <c r="I11" s="17"/>
      <c r="J11" s="59">
        <f>+År2024!Y450</f>
        <v>0</v>
      </c>
      <c r="K11" s="17"/>
      <c r="L11" s="8">
        <f>+År2024!I450</f>
        <v>81.407486000589856</v>
      </c>
      <c r="M11" s="18"/>
      <c r="N11" s="10">
        <f>+År2024!W450</f>
        <v>60.236319874250896</v>
      </c>
      <c r="O11" s="18"/>
      <c r="P11" s="9">
        <f>+År2024!J450</f>
        <v>13.355406078724396</v>
      </c>
      <c r="Q11" s="17"/>
      <c r="R11" s="9">
        <f>+År2024!K450</f>
        <v>14.726754407747745</v>
      </c>
      <c r="S11" s="17"/>
      <c r="T11" s="9">
        <f>+År2024!V450</f>
        <v>1.3713483290233488</v>
      </c>
      <c r="U11" s="17"/>
      <c r="V11" s="9">
        <f>+År2024!M450</f>
        <v>57.430792152967534</v>
      </c>
      <c r="W11" s="17"/>
      <c r="X11" s="9">
        <f>+År2024!O450</f>
        <v>11.421271320904497</v>
      </c>
      <c r="Y11" s="17"/>
      <c r="Z11" s="34">
        <f>+År2024!P450</f>
        <v>49.691658391261186</v>
      </c>
      <c r="AA11" s="18"/>
      <c r="AB11" s="34">
        <f>+År2024!Q450</f>
        <v>47.442724611797374</v>
      </c>
      <c r="AC11" s="18"/>
      <c r="AD11" s="34">
        <f>+År2024!R450</f>
        <v>117.5603255744702</v>
      </c>
      <c r="AE11" s="34">
        <f>+År2024!S450</f>
        <v>112.67326192601411</v>
      </c>
      <c r="AF11" s="17"/>
      <c r="AG11" s="8">
        <f>+År2024!T450</f>
        <v>90.263591708419227</v>
      </c>
      <c r="AH11" s="8">
        <f>+År2024!U450</f>
        <v>82.308664898320302</v>
      </c>
      <c r="AI11" s="16"/>
    </row>
    <row r="12" spans="1:35" x14ac:dyDescent="0.3">
      <c r="A12" s="17">
        <f t="shared" si="1"/>
        <v>8</v>
      </c>
      <c r="B12" s="7">
        <f>+År2024!AN451</f>
        <v>141</v>
      </c>
      <c r="C12" s="17"/>
      <c r="D12" s="3" t="s">
        <v>148</v>
      </c>
      <c r="E12" s="17"/>
      <c r="F12" s="41">
        <f>+År2024!AD451</f>
        <v>22757</v>
      </c>
      <c r="G12" s="17"/>
      <c r="H12" s="18">
        <f t="shared" si="0"/>
        <v>4.7004221849517087</v>
      </c>
      <c r="I12" s="17"/>
      <c r="J12" s="59">
        <f>+År2024!Y451</f>
        <v>0</v>
      </c>
      <c r="K12" s="17"/>
      <c r="L12" s="8">
        <f>+År2024!I451</f>
        <v>82.049449682086973</v>
      </c>
      <c r="M12" s="18"/>
      <c r="N12" s="10">
        <f>+År2024!W451</f>
        <v>60.56527077395311</v>
      </c>
      <c r="O12" s="18"/>
      <c r="P12" s="9">
        <f>+År2024!J451</f>
        <v>12.971727380586202</v>
      </c>
      <c r="Q12" s="17"/>
      <c r="R12" s="9">
        <f>+År2024!K451</f>
        <v>15.012314859578964</v>
      </c>
      <c r="S12" s="17"/>
      <c r="T12" s="9">
        <f>+År2024!V451</f>
        <v>2.0405874789927623</v>
      </c>
      <c r="U12" s="17"/>
      <c r="V12" s="9">
        <f>+År2024!M451</f>
        <v>58.524616534083442</v>
      </c>
      <c r="W12" s="17"/>
      <c r="X12" s="9">
        <f>+År2024!O451</f>
        <v>12.14853955286168</v>
      </c>
      <c r="Y12" s="17"/>
      <c r="Z12" s="34">
        <f>+År2024!P451</f>
        <v>49.17415755019551</v>
      </c>
      <c r="AA12" s="18"/>
      <c r="AB12" s="34">
        <f>+År2024!Q451</f>
        <v>49.378136121973718</v>
      </c>
      <c r="AC12" s="18"/>
      <c r="AD12" s="34">
        <f>+År2024!R451</f>
        <v>110.39921816664472</v>
      </c>
      <c r="AE12" s="34">
        <f>+År2024!S451</f>
        <v>112.74924232441695</v>
      </c>
      <c r="AF12" s="17"/>
      <c r="AG12" s="8">
        <f>+År2024!T451</f>
        <v>89.38277570708189</v>
      </c>
      <c r="AH12" s="8">
        <f>+År2024!U451</f>
        <v>85.086165314624253</v>
      </c>
      <c r="AI12" s="16"/>
    </row>
    <row r="13" spans="1:35" x14ac:dyDescent="0.3">
      <c r="A13" s="17">
        <f t="shared" si="1"/>
        <v>9</v>
      </c>
      <c r="B13" s="7">
        <f>+År2024!AN452</f>
        <v>143</v>
      </c>
      <c r="C13" s="17"/>
      <c r="D13" s="3" t="s">
        <v>151</v>
      </c>
      <c r="E13" s="17"/>
      <c r="F13" s="41">
        <f>+År2024!AD452</f>
        <v>1208</v>
      </c>
      <c r="G13" s="17"/>
      <c r="H13" s="18">
        <f t="shared" si="0"/>
        <v>0.24951048026636483</v>
      </c>
      <c r="I13" s="17"/>
      <c r="J13" s="59">
        <f>+År2024!Y452</f>
        <v>0</v>
      </c>
      <c r="K13" s="17"/>
      <c r="L13" s="8">
        <f>+År2024!I452</f>
        <v>83.058484609313297</v>
      </c>
      <c r="M13" s="18"/>
      <c r="N13" s="10">
        <f>+År2024!W452</f>
        <v>60.971586424625109</v>
      </c>
      <c r="O13" s="18"/>
      <c r="P13" s="9">
        <f>+År2024!J452</f>
        <v>12.483443708609252</v>
      </c>
      <c r="Q13" s="17"/>
      <c r="R13" s="9">
        <f>+År2024!K452</f>
        <v>14.550123864574756</v>
      </c>
      <c r="S13" s="17"/>
      <c r="T13" s="9">
        <f>+År2024!V452</f>
        <v>2.066680155965503</v>
      </c>
      <c r="U13" s="17"/>
      <c r="V13" s="9">
        <f>+År2024!M452</f>
        <v>60.176383154417856</v>
      </c>
      <c r="W13" s="17"/>
      <c r="X13" s="9">
        <f>+År2024!O452</f>
        <v>12.00346248969497</v>
      </c>
      <c r="Y13" s="17"/>
      <c r="Z13" s="34">
        <f>+År2024!P452</f>
        <v>49.099834983498354</v>
      </c>
      <c r="AA13" s="18"/>
      <c r="AB13" s="34">
        <f>+År2024!Q452</f>
        <v>48.513602638087391</v>
      </c>
      <c r="AC13" s="18"/>
      <c r="AD13" s="34">
        <f>+År2024!R452</f>
        <v>113.87046204620459</v>
      </c>
      <c r="AE13" s="34">
        <f>+År2024!S452</f>
        <v>114.8070898598516</v>
      </c>
      <c r="AF13" s="17"/>
      <c r="AG13" s="8">
        <f>+År2024!T452</f>
        <v>84.855564325177596</v>
      </c>
      <c r="AH13" s="8">
        <f>+År2024!U452</f>
        <v>82.49392265193373</v>
      </c>
      <c r="AI13" s="16"/>
    </row>
    <row r="14" spans="1:35" x14ac:dyDescent="0.3">
      <c r="A14" s="17">
        <f t="shared" si="1"/>
        <v>10</v>
      </c>
      <c r="B14" s="7">
        <f>+År2024!AN453</f>
        <v>147</v>
      </c>
      <c r="C14" s="17"/>
      <c r="D14" s="3" t="s">
        <v>153</v>
      </c>
      <c r="E14" s="17"/>
      <c r="F14" s="41">
        <f>+År2024!AD453</f>
        <v>40150</v>
      </c>
      <c r="G14" s="17"/>
      <c r="H14" s="18">
        <f t="shared" si="0"/>
        <v>8.292918694283566</v>
      </c>
      <c r="I14" s="17"/>
      <c r="J14" s="59">
        <f>+År2024!Y453</f>
        <v>0</v>
      </c>
      <c r="K14" s="17"/>
      <c r="L14" s="8">
        <f>+År2024!I453</f>
        <v>82.991447662576604</v>
      </c>
      <c r="M14" s="18"/>
      <c r="N14" s="10">
        <f>+År2024!W453</f>
        <v>60.908440558398318</v>
      </c>
      <c r="O14" s="18"/>
      <c r="P14" s="9">
        <f>+År2024!J453</f>
        <v>12.212423412204203</v>
      </c>
      <c r="Q14" s="17"/>
      <c r="R14" s="9">
        <f>+År2024!K453</f>
        <v>14.530143945808662</v>
      </c>
      <c r="S14" s="17"/>
      <c r="T14" s="9">
        <f>+År2024!V453</f>
        <v>2.3177205336044633</v>
      </c>
      <c r="U14" s="17"/>
      <c r="V14" s="9">
        <f>+År2024!M453</f>
        <v>59.488165562583937</v>
      </c>
      <c r="W14" s="17"/>
      <c r="X14" s="9">
        <f>+År2024!O453</f>
        <v>11.206145571353956</v>
      </c>
      <c r="Y14" s="17"/>
      <c r="Z14" s="34">
        <f>+År2024!P453</f>
        <v>47.289835199082511</v>
      </c>
      <c r="AA14" s="18"/>
      <c r="AB14" s="34">
        <f>+År2024!Q453</f>
        <v>46.467517893214307</v>
      </c>
      <c r="AC14" s="18"/>
      <c r="AD14" s="34">
        <f>+År2024!R453</f>
        <v>147.23200856616373</v>
      </c>
      <c r="AE14" s="34">
        <f>+År2024!S453</f>
        <v>143.79974102295935</v>
      </c>
      <c r="AF14" s="17"/>
      <c r="AG14" s="8">
        <f>+År2024!T453</f>
        <v>89.551597198071505</v>
      </c>
      <c r="AH14" s="8">
        <f>+År2024!U453</f>
        <v>84.724208852899594</v>
      </c>
      <c r="AI14" s="16"/>
    </row>
    <row r="15" spans="1:35" x14ac:dyDescent="0.3">
      <c r="A15" s="17">
        <f t="shared" si="1"/>
        <v>11</v>
      </c>
      <c r="B15" s="7">
        <f>+År2024!AN454</f>
        <v>155</v>
      </c>
      <c r="C15" s="17"/>
      <c r="D15" s="3" t="s">
        <v>155</v>
      </c>
      <c r="E15" s="17"/>
      <c r="F15" s="41">
        <f>+År2024!AD454</f>
        <v>5160</v>
      </c>
      <c r="G15" s="17"/>
      <c r="H15" s="18">
        <f t="shared" si="0"/>
        <v>1.0657897998132801</v>
      </c>
      <c r="I15" s="17"/>
      <c r="J15" s="59">
        <f>+År2024!Y454</f>
        <v>0</v>
      </c>
      <c r="K15" s="17"/>
      <c r="L15" s="8">
        <f>+År2024!I454</f>
        <v>80.303434610303654</v>
      </c>
      <c r="M15" s="18"/>
      <c r="N15" s="10">
        <f>+År2024!W454</f>
        <v>60.209662200415195</v>
      </c>
      <c r="O15" s="18"/>
      <c r="P15" s="9">
        <f>+År2024!J454</f>
        <v>13.562558139534859</v>
      </c>
      <c r="Q15" s="17"/>
      <c r="R15" s="9">
        <f>+År2024!K454</f>
        <v>15.312589441113904</v>
      </c>
      <c r="S15" s="17"/>
      <c r="T15" s="9">
        <f>+År2024!V454</f>
        <v>1.7500313015790481</v>
      </c>
      <c r="U15" s="17"/>
      <c r="V15" s="9">
        <f>+År2024!M454</f>
        <v>58.249274801779151</v>
      </c>
      <c r="W15" s="17"/>
      <c r="X15" s="9">
        <f>+År2024!O454</f>
        <v>11.763482280431404</v>
      </c>
      <c r="Y15" s="17"/>
      <c r="Z15" s="34">
        <f>+År2024!P454</f>
        <v>54.218069736081681</v>
      </c>
      <c r="AA15" s="18"/>
      <c r="AB15" s="34">
        <f>+År2024!Q454</f>
        <v>50.310079013297361</v>
      </c>
      <c r="AC15" s="18"/>
      <c r="AD15" s="34">
        <f>+År2024!R454</f>
        <v>152.72496147919873</v>
      </c>
      <c r="AE15" s="34">
        <f>+År2024!S454</f>
        <v>145.89310477657941</v>
      </c>
      <c r="AF15" s="17"/>
      <c r="AG15" s="8">
        <f>+År2024!T454</f>
        <v>90.555689752783508</v>
      </c>
      <c r="AH15" s="8">
        <f>+År2024!U454</f>
        <v>82.757123985657827</v>
      </c>
      <c r="AI15" s="16"/>
    </row>
    <row r="16" spans="1:35" x14ac:dyDescent="0.3">
      <c r="A16" s="17">
        <f t="shared" si="1"/>
        <v>12</v>
      </c>
      <c r="B16" s="7">
        <f>+År2024!AN455</f>
        <v>160</v>
      </c>
      <c r="C16" s="17"/>
      <c r="D16" s="3" t="s">
        <v>157</v>
      </c>
      <c r="E16" s="17"/>
      <c r="F16" s="41">
        <f>+År2024!AD455</f>
        <v>306</v>
      </c>
      <c r="G16" s="17"/>
      <c r="H16" s="18">
        <f t="shared" si="0"/>
        <v>6.3203813709857323E-2</v>
      </c>
      <c r="I16" s="17"/>
      <c r="J16" s="59">
        <f>+År2024!Y455</f>
        <v>61774</v>
      </c>
      <c r="K16" s="17"/>
      <c r="L16" s="8">
        <f>+År2024!I455</f>
        <v>84.031360623906522</v>
      </c>
      <c r="M16" s="18"/>
      <c r="N16" s="10">
        <f>+År2024!W455</f>
        <v>60.553974035977362</v>
      </c>
      <c r="O16" s="18"/>
      <c r="P16" s="9">
        <f>+År2024!J455</f>
        <v>13.347058823529416</v>
      </c>
      <c r="Q16" s="17"/>
      <c r="R16" s="9">
        <f>+År2024!K455</f>
        <v>14.983006535947716</v>
      </c>
      <c r="S16" s="17"/>
      <c r="T16" s="9">
        <f>+År2024!V455</f>
        <v>1.6359477124183019</v>
      </c>
      <c r="U16" s="17"/>
      <c r="V16" s="9">
        <f>+År2024!M455</f>
        <v>58.467973856209198</v>
      </c>
      <c r="W16" s="17"/>
      <c r="X16" s="9">
        <f>+År2024!O455</f>
        <v>10.912337662337659</v>
      </c>
      <c r="Y16" s="17"/>
      <c r="Z16" s="34">
        <f>+År2024!P455</f>
        <v>46.188311688311678</v>
      </c>
      <c r="AA16" s="18"/>
      <c r="AB16" s="34">
        <f>+År2024!Q455</f>
        <v>46.285714285714278</v>
      </c>
      <c r="AC16" s="18"/>
      <c r="AD16" s="34">
        <f>+År2024!R455</f>
        <v>112.09090909090909</v>
      </c>
      <c r="AE16" s="34">
        <f>+År2024!S455</f>
        <v>117.56493506493509</v>
      </c>
      <c r="AF16" s="17"/>
      <c r="AG16" s="8">
        <f>+År2024!T455</f>
        <v>87.481818181818113</v>
      </c>
      <c r="AH16" s="8">
        <f>+År2024!U455</f>
        <v>83.613636363636388</v>
      </c>
      <c r="AI16" s="16"/>
    </row>
    <row r="17" spans="1:35" x14ac:dyDescent="0.3">
      <c r="A17" s="17">
        <f t="shared" si="1"/>
        <v>13</v>
      </c>
      <c r="B17" s="7">
        <f>+År2024!AN456</f>
        <v>171</v>
      </c>
      <c r="C17" s="17"/>
      <c r="D17" s="40" t="s">
        <v>159</v>
      </c>
      <c r="E17" s="17"/>
      <c r="F17" s="41">
        <f>+År2024!AD456</f>
        <v>41112</v>
      </c>
      <c r="G17" s="17"/>
      <c r="H17" s="18">
        <f t="shared" si="0"/>
        <v>8.4916182654890662</v>
      </c>
      <c r="I17" s="17"/>
      <c r="J17" s="59">
        <f>+År2024!Y456</f>
        <v>0</v>
      </c>
      <c r="K17" s="17"/>
      <c r="L17" s="8">
        <f>+År2024!I456</f>
        <v>83.697394263489684</v>
      </c>
      <c r="M17" s="18"/>
      <c r="N17" s="10">
        <f>+År2024!W456</f>
        <v>60.882231404958681</v>
      </c>
      <c r="O17" s="18"/>
      <c r="P17" s="9">
        <f>+År2024!J456</f>
        <v>12.226775637283479</v>
      </c>
      <c r="Q17" s="17"/>
      <c r="R17" s="9">
        <f>+År2024!K456</f>
        <v>14.570853293777184</v>
      </c>
      <c r="S17" s="17"/>
      <c r="T17" s="9">
        <f>+År2024!V456</f>
        <v>2.3440776564937038</v>
      </c>
      <c r="U17" s="17"/>
      <c r="V17" s="9">
        <f>+År2024!M456</f>
        <v>57.633582180288144</v>
      </c>
      <c r="W17" s="17"/>
      <c r="X17" s="9">
        <f>+År2024!O456</f>
        <v>11.510284463895472</v>
      </c>
      <c r="Y17" s="17"/>
      <c r="Z17" s="34">
        <f>+År2024!P456</f>
        <v>49.03064202334631</v>
      </c>
      <c r="AA17" s="18"/>
      <c r="AB17" s="34">
        <f>+År2024!Q456</f>
        <v>47.754407294832809</v>
      </c>
      <c r="AC17" s="18"/>
      <c r="AD17" s="34">
        <f>+År2024!R456</f>
        <v>134.34606594047852</v>
      </c>
      <c r="AE17" s="34">
        <f>+År2024!S456</f>
        <v>132.50042546984028</v>
      </c>
      <c r="AF17" s="17"/>
      <c r="AG17" s="8">
        <f>+År2024!T456</f>
        <v>87.4286096256684</v>
      </c>
      <c r="AH17" s="8">
        <f>+År2024!U456</f>
        <v>83.44158483228081</v>
      </c>
      <c r="AI17" s="16"/>
    </row>
    <row r="18" spans="1:35" x14ac:dyDescent="0.3">
      <c r="A18" s="17">
        <f t="shared" si="1"/>
        <v>14</v>
      </c>
      <c r="B18" s="7">
        <f>+År2024!AN457</f>
        <v>181</v>
      </c>
      <c r="C18" s="17"/>
      <c r="D18" s="3" t="s">
        <v>161</v>
      </c>
      <c r="E18" s="17"/>
      <c r="F18" s="41">
        <f>+År2024!AD457</f>
        <v>4118</v>
      </c>
      <c r="G18" s="17"/>
      <c r="H18" s="18">
        <f t="shared" si="0"/>
        <v>0.85056635574245887</v>
      </c>
      <c r="I18" s="17"/>
      <c r="J18" s="59">
        <f>+År2024!Y457</f>
        <v>0</v>
      </c>
      <c r="K18" s="17"/>
      <c r="L18" s="8">
        <f>+År2024!I457</f>
        <v>81.995930232558138</v>
      </c>
      <c r="M18" s="18"/>
      <c r="N18" s="10">
        <f>+År2024!W457</f>
        <v>61.865310077519382</v>
      </c>
      <c r="O18" s="18"/>
      <c r="P18" s="9">
        <f>+År2024!J457</f>
        <v>11.626954832442898</v>
      </c>
      <c r="Q18" s="17"/>
      <c r="R18" s="9">
        <f>+År2024!K457</f>
        <v>13.111078717201147</v>
      </c>
      <c r="S18" s="17"/>
      <c r="T18" s="9">
        <f>+År2024!V457</f>
        <v>1.4841238847582503</v>
      </c>
      <c r="U18" s="17"/>
      <c r="V18" s="9">
        <f>+År2024!M457</f>
        <v>58.409961127308009</v>
      </c>
      <c r="W18" s="17"/>
      <c r="X18" s="9">
        <f>+År2024!O457</f>
        <v>11.871515151515164</v>
      </c>
      <c r="Y18" s="17"/>
      <c r="Z18" s="34">
        <f>+År2024!P457</f>
        <v>51.234238603297761</v>
      </c>
      <c r="AA18" s="18"/>
      <c r="AB18" s="34">
        <f>+År2024!Q457</f>
        <v>48.622211445198843</v>
      </c>
      <c r="AC18" s="18"/>
      <c r="AD18" s="34">
        <f>+År2024!R457</f>
        <v>146.41187878787878</v>
      </c>
      <c r="AE18" s="34">
        <f>+År2024!S457</f>
        <v>137.44315151515153</v>
      </c>
      <c r="AF18" s="17"/>
      <c r="AG18" s="8">
        <f>+År2024!T457</f>
        <v>90.433575581395303</v>
      </c>
      <c r="AH18" s="8">
        <f>+År2024!U457</f>
        <v>82.8646802325583</v>
      </c>
      <c r="AI18" s="16"/>
    </row>
    <row r="19" spans="1:35" x14ac:dyDescent="0.3">
      <c r="A19" s="17">
        <f t="shared" si="1"/>
        <v>15</v>
      </c>
      <c r="B19" s="7">
        <f>+År2024!AN458</f>
        <v>470</v>
      </c>
      <c r="C19" s="17"/>
      <c r="D19" s="33" t="s">
        <v>163</v>
      </c>
      <c r="E19" s="17"/>
      <c r="F19" s="41">
        <f>+År2024!AD458</f>
        <v>3639</v>
      </c>
      <c r="G19" s="17"/>
      <c r="H19" s="18">
        <f t="shared" si="0"/>
        <v>0.75162966696134237</v>
      </c>
      <c r="I19" s="17"/>
      <c r="J19" s="59">
        <f>+År2024!Y458</f>
        <v>0</v>
      </c>
      <c r="K19" s="17"/>
      <c r="L19" s="8">
        <f>+År2024!I458</f>
        <v>88.91084956709949</v>
      </c>
      <c r="M19" s="18"/>
      <c r="N19" s="10">
        <f>+År2024!W458</f>
        <v>59.413961038961048</v>
      </c>
      <c r="O19" s="18"/>
      <c r="P19" s="9">
        <f>+År2024!J458</f>
        <v>14.456224237427843</v>
      </c>
      <c r="Q19" s="17"/>
      <c r="R19" s="9">
        <f>+År2024!K458</f>
        <v>16.622795935182662</v>
      </c>
      <c r="S19" s="17"/>
      <c r="T19" s="9">
        <f>+År2024!V458</f>
        <v>2.1665716977548124</v>
      </c>
      <c r="U19" s="17"/>
      <c r="V19" s="9">
        <f>+År2024!M458</f>
        <v>61.557703927492462</v>
      </c>
      <c r="W19" s="17"/>
      <c r="X19" s="9">
        <f>+År2024!O458</f>
        <v>11.98788377192983</v>
      </c>
      <c r="Y19" s="17"/>
      <c r="Z19" s="34">
        <f>+År2024!P458</f>
        <v>43.676551345414609</v>
      </c>
      <c r="AA19" s="18"/>
      <c r="AB19" s="34">
        <f>+År2024!Q458</f>
        <v>43.769906644700711</v>
      </c>
      <c r="AC19" s="18"/>
      <c r="AD19" s="34">
        <f>+År2024!R458</f>
        <v>119.1811951754386</v>
      </c>
      <c r="AE19" s="34">
        <f>+År2024!S458</f>
        <v>119.98108552631578</v>
      </c>
      <c r="AF19" s="17"/>
      <c r="AG19" s="8">
        <f>+År2024!T458</f>
        <v>88.739556277056508</v>
      </c>
      <c r="AH19" s="8">
        <f>+År2024!U458</f>
        <v>87.100324675324558</v>
      </c>
      <c r="AI19" s="16"/>
    </row>
    <row r="20" spans="1:35" x14ac:dyDescent="0.3">
      <c r="A20" s="17">
        <f t="shared" si="1"/>
        <v>16</v>
      </c>
      <c r="B20" s="7">
        <f>+År2024!AN459</f>
        <v>643</v>
      </c>
      <c r="C20" s="17"/>
      <c r="D20" s="3" t="s">
        <v>165</v>
      </c>
      <c r="E20" s="17"/>
      <c r="F20" s="41">
        <f>+År2024!AD459</f>
        <v>35933</v>
      </c>
      <c r="G20" s="17"/>
      <c r="H20" s="18">
        <f t="shared" si="0"/>
        <v>7.4219040458702707</v>
      </c>
      <c r="I20" s="17"/>
      <c r="J20" s="59">
        <f>+År2024!Y459</f>
        <v>0</v>
      </c>
      <c r="K20" s="17"/>
      <c r="L20" s="8">
        <f>+År2024!I459</f>
        <v>80.423808597007763</v>
      </c>
      <c r="M20" s="18"/>
      <c r="N20" s="10">
        <f>+År2024!W459</f>
        <v>60.771923483289775</v>
      </c>
      <c r="O20" s="18"/>
      <c r="P20" s="9">
        <f>+År2024!J459</f>
        <v>12.559647121030816</v>
      </c>
      <c r="Q20" s="17"/>
      <c r="R20" s="9">
        <f>+År2024!K459</f>
        <v>14.355329214671222</v>
      </c>
      <c r="S20" s="17"/>
      <c r="T20" s="9">
        <f>+År2024!V459</f>
        <v>1.7956820936404101</v>
      </c>
      <c r="U20" s="17"/>
      <c r="V20" s="9">
        <f>+År2024!M459</f>
        <v>57.120025602492895</v>
      </c>
      <c r="W20" s="17"/>
      <c r="X20" s="9">
        <f>+År2024!O459</f>
        <v>11.468223050809719</v>
      </c>
      <c r="Y20" s="17"/>
      <c r="Z20" s="34">
        <f>+År2024!P459</f>
        <v>46.688011354149282</v>
      </c>
      <c r="AA20" s="18"/>
      <c r="AB20" s="34">
        <f>+År2024!Q459</f>
        <v>46.450758313621805</v>
      </c>
      <c r="AC20" s="18"/>
      <c r="AD20" s="34">
        <f>+År2024!R459</f>
        <v>130.62375824359299</v>
      </c>
      <c r="AE20" s="34">
        <f>+År2024!S459</f>
        <v>128.15284656909122</v>
      </c>
      <c r="AF20" s="17"/>
      <c r="AG20" s="8">
        <f>+År2024!T459</f>
        <v>86.99442807095555</v>
      </c>
      <c r="AH20" s="8">
        <f>+År2024!U459</f>
        <v>82.700272479564191</v>
      </c>
      <c r="AI20" s="16"/>
    </row>
    <row r="21" spans="1:35" x14ac:dyDescent="0.3">
      <c r="A21" s="16"/>
      <c r="B21" s="16"/>
      <c r="C21" s="16"/>
      <c r="D21" s="16"/>
      <c r="E21" s="16"/>
      <c r="F21" s="42"/>
      <c r="G21" s="16"/>
      <c r="H21" s="16"/>
      <c r="I21" s="16"/>
      <c r="J21" s="42"/>
      <c r="K21" s="16"/>
      <c r="L21" s="16"/>
      <c r="M21" s="18"/>
      <c r="N21" s="16"/>
      <c r="O21" s="18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/>
      <c r="AA21" s="18"/>
      <c r="AB21" s="22"/>
      <c r="AC21" s="22"/>
      <c r="AD21" s="16"/>
      <c r="AE21" s="16"/>
      <c r="AF21" s="16"/>
      <c r="AG21" s="16"/>
      <c r="AH21" s="16"/>
      <c r="AI21" s="16"/>
    </row>
    <row r="22" spans="1:35" x14ac:dyDescent="0.3">
      <c r="A22" s="16"/>
      <c r="B22" s="16"/>
      <c r="C22" s="16"/>
      <c r="D22" s="16"/>
      <c r="E22" s="16"/>
      <c r="F22" s="45">
        <f>SUM(F5:F21)</f>
        <v>484148</v>
      </c>
      <c r="G22" s="16"/>
      <c r="H22" s="16"/>
      <c r="I22" s="16"/>
      <c r="J22" s="45">
        <f>SUM(J5:J21)</f>
        <v>236748</v>
      </c>
      <c r="K22" s="16"/>
      <c r="L22" s="29">
        <f>+Total!L7</f>
        <v>82.864019801785346</v>
      </c>
      <c r="M22" s="18"/>
      <c r="N22" s="28">
        <f>+Total!AA7</f>
        <v>60.610123105513168</v>
      </c>
      <c r="O22" s="18"/>
      <c r="P22" s="28">
        <f>+Total!N7</f>
        <v>12.559003646323427</v>
      </c>
      <c r="Q22" s="17"/>
      <c r="R22" s="28">
        <f>+Total!Q7</f>
        <v>14.814382222558203</v>
      </c>
      <c r="S22" s="17"/>
      <c r="T22" s="28">
        <f>+Total!S7</f>
        <v>2.2553785762347807</v>
      </c>
      <c r="U22" s="17"/>
      <c r="V22" s="28">
        <f>+Total!V7</f>
        <v>58.222400929023891</v>
      </c>
      <c r="W22" s="17"/>
      <c r="X22" s="28">
        <f>+Total!Y7</f>
        <v>11.463244369995342</v>
      </c>
      <c r="Y22" s="17"/>
      <c r="Z22" s="74">
        <f>+Total!AC7</f>
        <v>47.032151700413088</v>
      </c>
      <c r="AA22" s="18"/>
      <c r="AB22" s="73">
        <f>+Total!AE7</f>
        <v>46.276323997353593</v>
      </c>
      <c r="AC22" s="22"/>
      <c r="AD22" s="75">
        <f>+Total!AG7</f>
        <v>131.3595099185647</v>
      </c>
      <c r="AE22" s="75">
        <f>+Total!AI7</f>
        <v>131.20201186885069</v>
      </c>
      <c r="AF22" s="17"/>
      <c r="AG22" s="29">
        <f>+Total!AK7</f>
        <v>87.491386973466717</v>
      </c>
      <c r="AH22" s="29">
        <f>+Total!AM7</f>
        <v>83.713593747066625</v>
      </c>
      <c r="AI22" s="16"/>
    </row>
    <row r="23" spans="1:35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x14ac:dyDescent="0.3">
      <c r="N24" s="1"/>
      <c r="P24" s="1"/>
      <c r="Q24" s="1"/>
      <c r="R24" s="1"/>
      <c r="S24" s="1"/>
      <c r="T24" s="1"/>
      <c r="U24" s="1"/>
      <c r="V24" s="1"/>
      <c r="W24" s="1"/>
      <c r="X24" s="1"/>
      <c r="Y24" s="1"/>
      <c r="AD24" s="2"/>
      <c r="AE24" s="2"/>
      <c r="AF24" s="2"/>
      <c r="AG24" s="2"/>
      <c r="AH24" s="2"/>
    </row>
    <row r="25" spans="1:35" x14ac:dyDescent="0.3">
      <c r="N25" s="1"/>
      <c r="P25" s="1"/>
      <c r="Q25" s="1"/>
      <c r="R25" s="1"/>
      <c r="S25" s="1"/>
      <c r="T25" s="1"/>
      <c r="U25" s="1"/>
      <c r="V25" s="1"/>
      <c r="W25" s="1"/>
      <c r="X25" s="1"/>
      <c r="Y25" s="1"/>
      <c r="AD25" s="2"/>
      <c r="AE25" s="2"/>
      <c r="AF25" s="2"/>
      <c r="AG25" s="2"/>
      <c r="AH25" s="2"/>
    </row>
    <row r="26" spans="1:35" x14ac:dyDescent="0.3">
      <c r="N26" s="1"/>
      <c r="P26" s="1"/>
      <c r="Q26" s="1"/>
      <c r="R26" s="1"/>
      <c r="S26" s="1"/>
      <c r="T26" s="1"/>
      <c r="U26" s="1"/>
      <c r="V26" s="1"/>
      <c r="W26" s="1"/>
      <c r="X26" s="1"/>
      <c r="Y26" s="1"/>
      <c r="AD26" s="2"/>
      <c r="AE26" s="2"/>
      <c r="AF26" s="2"/>
      <c r="AG26" s="2"/>
      <c r="AH26" s="2"/>
    </row>
    <row r="27" spans="1:35" x14ac:dyDescent="0.3">
      <c r="A27">
        <v>7</v>
      </c>
      <c r="N27" s="1"/>
      <c r="P27" s="1"/>
      <c r="Q27" s="1"/>
      <c r="R27" s="1"/>
      <c r="S27" s="1"/>
      <c r="T27" s="1"/>
      <c r="U27" s="1"/>
      <c r="V27" s="1"/>
      <c r="W27" s="1"/>
      <c r="X27" s="1"/>
      <c r="Y27" s="1"/>
      <c r="AD27" s="2"/>
      <c r="AE27" s="2"/>
      <c r="AF27" s="2"/>
      <c r="AG27" s="2"/>
      <c r="AH27" s="2"/>
    </row>
    <row r="28" spans="1:35" x14ac:dyDescent="0.3">
      <c r="N28" s="1"/>
      <c r="P28" s="1"/>
      <c r="Q28" s="1"/>
      <c r="R28" s="1"/>
      <c r="S28" s="1"/>
      <c r="T28" s="1"/>
      <c r="U28" s="1"/>
      <c r="V28" s="1"/>
      <c r="W28" s="1"/>
      <c r="X28" s="1"/>
      <c r="Y28" s="1"/>
      <c r="AD28" s="2"/>
      <c r="AE28" s="2"/>
      <c r="AF28" s="2"/>
      <c r="AG28" s="2"/>
      <c r="AH28" s="2"/>
    </row>
    <row r="29" spans="1:35" x14ac:dyDescent="0.3">
      <c r="N29" s="1"/>
      <c r="P29" s="1"/>
      <c r="Q29" s="1"/>
      <c r="R29" s="1"/>
      <c r="S29" s="1"/>
      <c r="T29" s="1"/>
      <c r="U29" s="1"/>
      <c r="V29" s="1"/>
      <c r="W29" s="1"/>
      <c r="X29" s="1"/>
      <c r="Y29" s="1"/>
      <c r="AD29" s="2"/>
      <c r="AE29" s="2"/>
      <c r="AF29" s="2"/>
      <c r="AG29" s="2"/>
      <c r="AH29" s="2"/>
    </row>
    <row r="30" spans="1:35" x14ac:dyDescent="0.3">
      <c r="N30" s="1"/>
      <c r="P30" s="1"/>
      <c r="Q30" s="1"/>
      <c r="R30" s="1"/>
      <c r="S30" s="1"/>
      <c r="T30" s="1"/>
      <c r="U30" s="1"/>
      <c r="V30" s="1"/>
      <c r="W30" s="1"/>
      <c r="X30" s="1"/>
      <c r="Y30" s="1"/>
      <c r="AD30" s="2"/>
      <c r="AE30" s="2"/>
      <c r="AF30" s="2"/>
      <c r="AG30" s="2"/>
      <c r="AH30" s="2"/>
    </row>
    <row r="31" spans="1:35" x14ac:dyDescent="0.3">
      <c r="N31" s="1"/>
      <c r="P31" s="1"/>
      <c r="Q31" s="1"/>
      <c r="R31" s="1"/>
      <c r="S31" s="1"/>
      <c r="T31" s="1"/>
      <c r="U31" s="1"/>
      <c r="V31" s="1"/>
      <c r="W31" s="1"/>
      <c r="X31" s="1"/>
      <c r="Y31" s="1"/>
      <c r="AD31" s="2"/>
      <c r="AE31" s="2"/>
      <c r="AF31" s="2"/>
      <c r="AG31" s="2"/>
      <c r="AH31" s="2"/>
    </row>
    <row r="32" spans="1:35" x14ac:dyDescent="0.3">
      <c r="N32" s="1"/>
      <c r="P32" s="1"/>
      <c r="Q32" s="1"/>
      <c r="R32" s="1"/>
      <c r="S32" s="1"/>
      <c r="T32" s="1"/>
      <c r="U32" s="1"/>
      <c r="V32" s="1"/>
      <c r="W32" s="1"/>
      <c r="X32" s="1"/>
      <c r="Y32" s="1"/>
      <c r="AD32" s="2"/>
      <c r="AE32" s="2"/>
      <c r="AF32" s="2"/>
      <c r="AG32" s="2"/>
      <c r="AH32" s="2"/>
    </row>
    <row r="33" spans="14:34" x14ac:dyDescent="0.3">
      <c r="N33" s="1"/>
      <c r="P33" s="1"/>
      <c r="Q33" s="1"/>
      <c r="R33" s="1"/>
      <c r="S33" s="1"/>
      <c r="T33" s="1"/>
      <c r="U33" s="1"/>
      <c r="V33" s="1"/>
      <c r="W33" s="1"/>
      <c r="X33" s="1"/>
      <c r="Y33" s="1"/>
      <c r="AD33" s="2"/>
      <c r="AE33" s="2"/>
      <c r="AF33" s="2"/>
      <c r="AG33" s="2"/>
      <c r="AH33" s="2"/>
    </row>
    <row r="34" spans="14:34" x14ac:dyDescent="0.3">
      <c r="N34" s="1"/>
      <c r="P34" s="1"/>
      <c r="Q34" s="1"/>
      <c r="R34" s="1"/>
      <c r="S34" s="1"/>
      <c r="T34" s="1"/>
      <c r="U34" s="1"/>
      <c r="V34" s="1"/>
      <c r="W34" s="1"/>
      <c r="X34" s="1"/>
      <c r="Y34" s="1"/>
      <c r="AD34" s="2"/>
      <c r="AE34" s="2"/>
      <c r="AF34" s="2"/>
      <c r="AG34" s="2"/>
      <c r="AH34" s="2"/>
    </row>
    <row r="35" spans="14:34" x14ac:dyDescent="0.3">
      <c r="N35" s="1"/>
      <c r="P35" s="1"/>
      <c r="Q35" s="1"/>
      <c r="R35" s="1"/>
      <c r="S35" s="1"/>
      <c r="T35" s="1"/>
      <c r="U35" s="1"/>
      <c r="V35" s="1"/>
      <c r="W35" s="1"/>
      <c r="X35" s="1"/>
      <c r="Y35" s="1"/>
      <c r="AD35" s="2"/>
      <c r="AE35" s="2"/>
      <c r="AF35" s="2"/>
      <c r="AG35" s="2"/>
      <c r="AH35" s="2"/>
    </row>
    <row r="36" spans="14:34" x14ac:dyDescent="0.3">
      <c r="N36" s="1"/>
      <c r="P36" s="1"/>
      <c r="Q36" s="1"/>
      <c r="R36" s="1"/>
      <c r="S36" s="1"/>
      <c r="T36" s="1"/>
      <c r="U36" s="1"/>
      <c r="V36" s="1"/>
      <c r="W36" s="1"/>
      <c r="X36" s="1"/>
      <c r="Y36" s="1"/>
      <c r="AD36" s="2"/>
      <c r="AE36" s="2"/>
      <c r="AF36" s="2"/>
      <c r="AG36" s="2"/>
      <c r="AH36" s="2"/>
    </row>
    <row r="37" spans="14:34" x14ac:dyDescent="0.3">
      <c r="N37" s="1"/>
      <c r="P37" s="1"/>
      <c r="Q37" s="1"/>
      <c r="R37" s="1"/>
      <c r="S37" s="1"/>
      <c r="T37" s="1"/>
      <c r="U37" s="1"/>
      <c r="V37" s="1"/>
      <c r="W37" s="1"/>
      <c r="X37" s="1"/>
      <c r="Y37" s="1"/>
      <c r="AD37" s="2"/>
      <c r="AE37" s="2"/>
      <c r="AF37" s="2"/>
      <c r="AG37" s="2"/>
      <c r="AH37" s="2"/>
    </row>
    <row r="38" spans="14:34" x14ac:dyDescent="0.3">
      <c r="N38" s="1"/>
      <c r="P38" s="1"/>
      <c r="Q38" s="1"/>
      <c r="R38" s="1"/>
      <c r="S38" s="1"/>
      <c r="T38" s="1"/>
      <c r="U38" s="1"/>
      <c r="V38" s="1"/>
      <c r="W38" s="1"/>
      <c r="X38" s="1"/>
      <c r="Y38" s="1"/>
      <c r="AD38" s="2"/>
      <c r="AE38" s="2"/>
      <c r="AF38" s="2"/>
      <c r="AG38" s="2"/>
      <c r="AH38" s="2"/>
    </row>
    <row r="39" spans="14:34" x14ac:dyDescent="0.3">
      <c r="N39" s="1"/>
      <c r="P39" s="1"/>
      <c r="Q39" s="1"/>
      <c r="R39" s="1"/>
      <c r="S39" s="1"/>
      <c r="T39" s="1"/>
      <c r="U39" s="1"/>
      <c r="V39" s="1"/>
      <c r="W39" s="1"/>
      <c r="X39" s="1"/>
      <c r="Y39" s="1"/>
      <c r="AD39" s="2"/>
      <c r="AE39" s="2"/>
      <c r="AF39" s="2"/>
      <c r="AG39" s="2"/>
      <c r="AH39" s="2"/>
    </row>
    <row r="40" spans="14:34" x14ac:dyDescent="0.3">
      <c r="N40" s="1"/>
      <c r="P40" s="1"/>
      <c r="Q40" s="1"/>
      <c r="R40" s="1"/>
      <c r="S40" s="1"/>
      <c r="T40" s="1"/>
      <c r="U40" s="1"/>
      <c r="V40" s="1"/>
      <c r="W40" s="1"/>
      <c r="X40" s="1"/>
      <c r="Y40" s="1"/>
      <c r="AD40" s="2"/>
      <c r="AE40" s="2"/>
      <c r="AF40" s="2"/>
      <c r="AG40" s="2"/>
      <c r="AH40" s="2"/>
    </row>
    <row r="41" spans="14:34" x14ac:dyDescent="0.3">
      <c r="N41" s="1"/>
      <c r="P41" s="1"/>
      <c r="Q41" s="1"/>
      <c r="R41" s="1"/>
      <c r="S41" s="1"/>
      <c r="T41" s="1"/>
      <c r="U41" s="1"/>
      <c r="V41" s="1"/>
      <c r="W41" s="1"/>
      <c r="X41" s="1"/>
      <c r="Y41" s="1"/>
      <c r="AD41" s="2"/>
      <c r="AE41" s="2"/>
      <c r="AF41" s="2"/>
      <c r="AG41" s="2"/>
      <c r="AH41" s="2"/>
    </row>
    <row r="42" spans="14:34" x14ac:dyDescent="0.3">
      <c r="N42" s="1"/>
      <c r="P42" s="1"/>
      <c r="Q42" s="1"/>
      <c r="R42" s="1"/>
      <c r="S42" s="1"/>
      <c r="T42" s="1"/>
      <c r="U42" s="1"/>
      <c r="V42" s="1"/>
      <c r="W42" s="1"/>
      <c r="X42" s="1"/>
      <c r="Y42" s="1"/>
      <c r="AD42" s="2"/>
      <c r="AE42" s="2"/>
      <c r="AF42" s="2"/>
      <c r="AG42" s="2"/>
      <c r="AH42" s="2"/>
    </row>
    <row r="43" spans="14:34" x14ac:dyDescent="0.3">
      <c r="N43" s="1"/>
      <c r="P43" s="1"/>
      <c r="Q43" s="1"/>
      <c r="R43" s="1"/>
      <c r="S43" s="1"/>
      <c r="T43" s="1"/>
      <c r="U43" s="1"/>
      <c r="V43" s="1"/>
      <c r="W43" s="1"/>
      <c r="X43" s="1"/>
      <c r="Y43" s="1"/>
      <c r="AD43" s="2"/>
      <c r="AE43" s="2"/>
      <c r="AF43" s="2"/>
      <c r="AG43" s="2"/>
      <c r="AH43" s="2"/>
    </row>
    <row r="44" spans="14:34" x14ac:dyDescent="0.3">
      <c r="N44" s="1"/>
      <c r="P44" s="1"/>
      <c r="Q44" s="1"/>
      <c r="R44" s="1"/>
      <c r="S44" s="1"/>
      <c r="T44" s="1"/>
      <c r="U44" s="1"/>
      <c r="V44" s="1"/>
      <c r="W44" s="1"/>
      <c r="X44" s="1"/>
      <c r="Y44" s="1"/>
      <c r="AD44" s="2"/>
      <c r="AE44" s="2"/>
      <c r="AF44" s="2"/>
      <c r="AG44" s="2"/>
      <c r="AH44" s="2"/>
    </row>
    <row r="45" spans="14:34" x14ac:dyDescent="0.3">
      <c r="N45" s="1"/>
      <c r="P45" s="1"/>
      <c r="Q45" s="1"/>
      <c r="R45" s="1"/>
      <c r="S45" s="1"/>
      <c r="T45" s="1"/>
      <c r="U45" s="1"/>
      <c r="V45" s="1"/>
      <c r="W45" s="1"/>
      <c r="X45" s="1"/>
      <c r="Y45" s="1"/>
      <c r="AD45" s="2"/>
      <c r="AE45" s="2"/>
      <c r="AF45" s="2"/>
      <c r="AG45" s="2"/>
      <c r="AH45" s="2"/>
    </row>
    <row r="46" spans="14:34" x14ac:dyDescent="0.3">
      <c r="N46" s="1"/>
      <c r="P46" s="1"/>
      <c r="Q46" s="1"/>
      <c r="R46" s="1"/>
      <c r="S46" s="1"/>
      <c r="T46" s="1"/>
      <c r="U46" s="1"/>
      <c r="V46" s="1"/>
      <c r="W46" s="1"/>
      <c r="X46" s="1"/>
      <c r="Y46" s="1"/>
      <c r="AD46" s="2"/>
      <c r="AE46" s="2"/>
      <c r="AF46" s="2"/>
      <c r="AG46" s="2"/>
      <c r="AH46" s="2"/>
    </row>
    <row r="47" spans="14:34" x14ac:dyDescent="0.3">
      <c r="N47" s="1"/>
      <c r="P47" s="1"/>
      <c r="Q47" s="1"/>
      <c r="R47" s="1"/>
      <c r="S47" s="1"/>
      <c r="T47" s="1"/>
      <c r="U47" s="1"/>
      <c r="V47" s="1"/>
      <c r="W47" s="1"/>
      <c r="X47" s="1"/>
      <c r="Y47" s="1"/>
      <c r="AD47" s="2"/>
      <c r="AE47" s="2"/>
      <c r="AF47" s="2"/>
      <c r="AG47" s="2"/>
      <c r="AH47" s="2"/>
    </row>
    <row r="48" spans="14:34" x14ac:dyDescent="0.3">
      <c r="N48" s="1"/>
      <c r="P48" s="1"/>
      <c r="Q48" s="1"/>
      <c r="R48" s="1"/>
      <c r="S48" s="1"/>
      <c r="T48" s="1"/>
      <c r="U48" s="1"/>
      <c r="V48" s="1"/>
      <c r="W48" s="1"/>
      <c r="X48" s="1"/>
      <c r="Y48" s="1"/>
      <c r="AD48" s="2"/>
      <c r="AE48" s="2"/>
      <c r="AF48" s="2"/>
      <c r="AG48" s="2"/>
      <c r="AH48" s="2"/>
    </row>
    <row r="49" spans="14:34" x14ac:dyDescent="0.3">
      <c r="N49" s="1"/>
      <c r="P49" s="1"/>
      <c r="Q49" s="1"/>
      <c r="R49" s="1"/>
      <c r="S49" s="1"/>
      <c r="T49" s="1"/>
      <c r="U49" s="1"/>
      <c r="V49" s="1"/>
      <c r="W49" s="1"/>
      <c r="X49" s="1"/>
      <c r="Y49" s="1"/>
      <c r="AD49" s="2"/>
      <c r="AE49" s="2"/>
      <c r="AF49" s="2"/>
      <c r="AG49" s="2"/>
      <c r="AH49" s="2"/>
    </row>
  </sheetData>
  <conditionalFormatting sqref="Z5:Z20">
    <cfRule type="top10" dxfId="118" priority="4214" percent="1" bottom="1" rank="10"/>
  </conditionalFormatting>
  <conditionalFormatting sqref="P5:P20">
    <cfRule type="top10" dxfId="117" priority="4216" percent="1" bottom="1" rank="10"/>
    <cfRule type="top10" dxfId="116" priority="4217" percent="1" rank="10"/>
  </conditionalFormatting>
  <conditionalFormatting sqref="R5:R20">
    <cfRule type="top10" dxfId="115" priority="4218" percent="1" bottom="1" rank="10"/>
    <cfRule type="top10" dxfId="114" priority="4219" percent="1" rank="10"/>
  </conditionalFormatting>
  <conditionalFormatting sqref="T5:T20">
    <cfRule type="top10" dxfId="113" priority="4220" percent="1" bottom="1" rank="10"/>
    <cfRule type="top10" dxfId="112" priority="4221" percent="1" rank="10"/>
  </conditionalFormatting>
  <conditionalFormatting sqref="V5:V20">
    <cfRule type="top10" dxfId="111" priority="4222" percent="1" bottom="1" rank="10"/>
    <cfRule type="top10" dxfId="110" priority="4223" percent="1" rank="10"/>
  </conditionalFormatting>
  <conditionalFormatting sqref="N5:N20">
    <cfRule type="top10" dxfId="109" priority="15" percent="1" rank="10"/>
    <cfRule type="top10" dxfId="108" priority="16" percent="1" bottom="1" rank="10"/>
    <cfRule type="top10" dxfId="107" priority="4224" percent="1" bottom="1" rank="10"/>
  </conditionalFormatting>
  <conditionalFormatting sqref="Z5:Z20">
    <cfRule type="top10" dxfId="106" priority="13" percent="1" bottom="1" rank="10"/>
    <cfRule type="top10" dxfId="105" priority="14" percent="1" rank="10"/>
  </conditionalFormatting>
  <conditionalFormatting sqref="AB5:AB20">
    <cfRule type="top10" dxfId="104" priority="9" percent="1" bottom="1" rank="10"/>
    <cfRule type="top10" dxfId="103" priority="10" percent="1" rank="10"/>
  </conditionalFormatting>
  <conditionalFormatting sqref="AD5:AD20">
    <cfRule type="top10" dxfId="102" priority="7" percent="1" bottom="1" rank="10"/>
    <cfRule type="top10" dxfId="101" priority="8" percent="1" rank="10"/>
  </conditionalFormatting>
  <conditionalFormatting sqref="AE5:AE20">
    <cfRule type="top10" dxfId="100" priority="5" percent="1" bottom="1" rank="10"/>
    <cfRule type="top10" dxfId="99" priority="6" percent="1" rank="10"/>
  </conditionalFormatting>
  <conditionalFormatting sqref="AG5:AG20">
    <cfRule type="top10" dxfId="98" priority="3" percent="1" bottom="1" rank="10"/>
    <cfRule type="top10" dxfId="97" priority="4" percent="1" rank="10"/>
  </conditionalFormatting>
  <conditionalFormatting sqref="AH5:AH20">
    <cfRule type="top10" dxfId="96" priority="1" percent="1" bottom="1" rank="10"/>
    <cfRule type="top10" dxfId="95" priority="2" percent="1" rank="10"/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86204-DEE1-4A67-852B-B6BFE6420F18}">
  <dimension ref="A1:M53"/>
  <sheetViews>
    <sheetView workbookViewId="0">
      <selection activeCell="N47" sqref="N47"/>
    </sheetView>
  </sheetViews>
  <sheetFormatPr baseColWidth="10" defaultColWidth="11.44140625" defaultRowHeight="14.4" x14ac:dyDescent="0.3"/>
  <sheetData>
    <row r="1" spans="1:13" x14ac:dyDescent="0.3">
      <c r="J1" t="s">
        <v>125</v>
      </c>
    </row>
    <row r="2" spans="1:13" x14ac:dyDescent="0.3">
      <c r="A2">
        <v>1</v>
      </c>
      <c r="B2" t="s">
        <v>105</v>
      </c>
      <c r="D2">
        <v>3</v>
      </c>
      <c r="E2" t="s">
        <v>126</v>
      </c>
      <c r="G2" s="7">
        <v>106</v>
      </c>
      <c r="H2" s="3" t="s">
        <v>127</v>
      </c>
      <c r="J2" s="7">
        <v>40</v>
      </c>
      <c r="K2" s="3" t="s">
        <v>128</v>
      </c>
      <c r="M2">
        <v>1</v>
      </c>
    </row>
    <row r="3" spans="1:13" x14ac:dyDescent="0.3">
      <c r="A3">
        <v>2</v>
      </c>
      <c r="B3" t="s">
        <v>106</v>
      </c>
      <c r="D3">
        <v>4</v>
      </c>
      <c r="E3" t="s">
        <v>129</v>
      </c>
      <c r="G3" s="7">
        <v>109</v>
      </c>
      <c r="H3" s="3" t="s">
        <v>130</v>
      </c>
      <c r="J3" s="7">
        <v>55</v>
      </c>
      <c r="K3" s="3" t="s">
        <v>131</v>
      </c>
      <c r="M3">
        <f>1+M2</f>
        <v>2</v>
      </c>
    </row>
    <row r="4" spans="1:13" x14ac:dyDescent="0.3">
      <c r="A4">
        <v>3</v>
      </c>
      <c r="B4" t="s">
        <v>107</v>
      </c>
      <c r="D4">
        <v>5</v>
      </c>
      <c r="E4" t="s">
        <v>132</v>
      </c>
      <c r="G4" s="7">
        <v>111</v>
      </c>
      <c r="H4" s="3" t="s">
        <v>133</v>
      </c>
      <c r="J4" s="7">
        <v>63</v>
      </c>
      <c r="K4" s="3" t="s">
        <v>134</v>
      </c>
      <c r="M4">
        <f t="shared" ref="M4:M53" si="0">1+M3</f>
        <v>3</v>
      </c>
    </row>
    <row r="5" spans="1:13" x14ac:dyDescent="0.3">
      <c r="A5">
        <v>4</v>
      </c>
      <c r="B5" t="s">
        <v>108</v>
      </c>
      <c r="D5">
        <v>6</v>
      </c>
      <c r="E5" t="s">
        <v>135</v>
      </c>
      <c r="G5" s="7">
        <v>116</v>
      </c>
      <c r="H5" s="3" t="s">
        <v>136</v>
      </c>
      <c r="J5" s="7">
        <v>65</v>
      </c>
      <c r="K5" s="3" t="s">
        <v>137</v>
      </c>
      <c r="M5">
        <f t="shared" si="0"/>
        <v>4</v>
      </c>
    </row>
    <row r="6" spans="1:13" x14ac:dyDescent="0.3">
      <c r="A6">
        <v>5</v>
      </c>
      <c r="B6" t="s">
        <v>109</v>
      </c>
      <c r="D6">
        <v>7</v>
      </c>
      <c r="E6" t="s">
        <v>138</v>
      </c>
      <c r="G6" s="7">
        <v>117</v>
      </c>
      <c r="H6" s="3" t="s">
        <v>139</v>
      </c>
      <c r="J6" s="7">
        <v>67</v>
      </c>
      <c r="K6" s="3" t="s">
        <v>140</v>
      </c>
      <c r="M6">
        <f t="shared" si="0"/>
        <v>5</v>
      </c>
    </row>
    <row r="7" spans="1:13" x14ac:dyDescent="0.3">
      <c r="A7">
        <v>6</v>
      </c>
      <c r="B7" t="s">
        <v>110</v>
      </c>
      <c r="D7">
        <v>8</v>
      </c>
      <c r="E7" t="s">
        <v>141</v>
      </c>
      <c r="G7" s="7">
        <v>121</v>
      </c>
      <c r="H7" s="3" t="s">
        <v>142</v>
      </c>
      <c r="J7" s="7">
        <v>69</v>
      </c>
      <c r="K7" s="3" t="s">
        <v>143</v>
      </c>
      <c r="M7">
        <f t="shared" si="0"/>
        <v>6</v>
      </c>
    </row>
    <row r="8" spans="1:13" x14ac:dyDescent="0.3">
      <c r="A8">
        <v>7</v>
      </c>
      <c r="B8" t="s">
        <v>111</v>
      </c>
      <c r="D8">
        <v>9</v>
      </c>
      <c r="E8" t="s">
        <v>144</v>
      </c>
      <c r="G8" s="7">
        <v>134</v>
      </c>
      <c r="H8" s="3" t="s">
        <v>145</v>
      </c>
      <c r="J8" s="7">
        <v>71</v>
      </c>
      <c r="K8" s="3" t="s">
        <v>146</v>
      </c>
      <c r="M8">
        <f t="shared" si="0"/>
        <v>7</v>
      </c>
    </row>
    <row r="9" spans="1:13" x14ac:dyDescent="0.3">
      <c r="A9">
        <v>8</v>
      </c>
      <c r="B9" t="s">
        <v>112</v>
      </c>
      <c r="D9">
        <v>11</v>
      </c>
      <c r="E9" t="s">
        <v>147</v>
      </c>
      <c r="G9" s="7">
        <v>141</v>
      </c>
      <c r="H9" s="3" t="s">
        <v>148</v>
      </c>
      <c r="J9" s="7">
        <v>73</v>
      </c>
      <c r="K9" s="3" t="s">
        <v>149</v>
      </c>
      <c r="M9">
        <f t="shared" si="0"/>
        <v>8</v>
      </c>
    </row>
    <row r="10" spans="1:13" x14ac:dyDescent="0.3">
      <c r="A10">
        <v>9</v>
      </c>
      <c r="B10" t="s">
        <v>113</v>
      </c>
      <c r="D10">
        <v>12</v>
      </c>
      <c r="E10" t="s">
        <v>150</v>
      </c>
      <c r="G10" s="7">
        <v>143</v>
      </c>
      <c r="H10" s="3" t="s">
        <v>151</v>
      </c>
      <c r="J10" s="7">
        <v>75</v>
      </c>
      <c r="K10" s="3" t="s">
        <v>152</v>
      </c>
      <c r="M10">
        <f t="shared" si="0"/>
        <v>9</v>
      </c>
    </row>
    <row r="11" spans="1:13" x14ac:dyDescent="0.3">
      <c r="A11">
        <v>10</v>
      </c>
      <c r="B11" t="s">
        <v>114</v>
      </c>
      <c r="G11" s="7">
        <v>147</v>
      </c>
      <c r="H11" s="3" t="s">
        <v>153</v>
      </c>
      <c r="J11" s="7">
        <v>77</v>
      </c>
      <c r="K11" s="3" t="s">
        <v>154</v>
      </c>
      <c r="M11">
        <f t="shared" si="0"/>
        <v>10</v>
      </c>
    </row>
    <row r="12" spans="1:13" x14ac:dyDescent="0.3">
      <c r="A12">
        <v>11</v>
      </c>
      <c r="B12" t="s">
        <v>115</v>
      </c>
      <c r="G12" s="7">
        <v>155</v>
      </c>
      <c r="H12" s="3" t="s">
        <v>155</v>
      </c>
      <c r="J12" s="7">
        <v>79</v>
      </c>
      <c r="K12" s="3" t="s">
        <v>156</v>
      </c>
      <c r="M12">
        <f t="shared" si="0"/>
        <v>11</v>
      </c>
    </row>
    <row r="13" spans="1:13" x14ac:dyDescent="0.3">
      <c r="A13">
        <v>12</v>
      </c>
      <c r="B13" t="s">
        <v>116</v>
      </c>
      <c r="G13" s="7">
        <v>160</v>
      </c>
      <c r="H13" s="3" t="s">
        <v>157</v>
      </c>
      <c r="J13" s="7">
        <v>81</v>
      </c>
      <c r="K13" s="3" t="s">
        <v>158</v>
      </c>
      <c r="M13">
        <f t="shared" si="0"/>
        <v>12</v>
      </c>
    </row>
    <row r="14" spans="1:13" x14ac:dyDescent="0.3">
      <c r="G14" s="7">
        <v>171</v>
      </c>
      <c r="H14" s="40" t="s">
        <v>159</v>
      </c>
      <c r="J14" s="7">
        <v>83</v>
      </c>
      <c r="K14" s="40" t="s">
        <v>160</v>
      </c>
      <c r="M14">
        <f t="shared" si="0"/>
        <v>13</v>
      </c>
    </row>
    <row r="15" spans="1:13" x14ac:dyDescent="0.3">
      <c r="G15" s="7">
        <v>181</v>
      </c>
      <c r="H15" s="3" t="s">
        <v>161</v>
      </c>
      <c r="J15" s="7">
        <v>85</v>
      </c>
      <c r="K15" s="3" t="s">
        <v>162</v>
      </c>
      <c r="M15">
        <f t="shared" si="0"/>
        <v>14</v>
      </c>
    </row>
    <row r="16" spans="1:13" x14ac:dyDescent="0.3">
      <c r="G16" s="7">
        <v>470</v>
      </c>
      <c r="H16" s="33" t="s">
        <v>163</v>
      </c>
      <c r="J16" s="7">
        <v>87</v>
      </c>
      <c r="K16" s="33" t="s">
        <v>164</v>
      </c>
      <c r="M16">
        <f t="shared" si="0"/>
        <v>15</v>
      </c>
    </row>
    <row r="17" spans="7:13" x14ac:dyDescent="0.3">
      <c r="G17" s="7">
        <v>643</v>
      </c>
      <c r="H17" s="3" t="s">
        <v>165</v>
      </c>
      <c r="J17" s="7">
        <v>90</v>
      </c>
      <c r="K17" s="33" t="s">
        <v>166</v>
      </c>
      <c r="M17">
        <f t="shared" si="0"/>
        <v>16</v>
      </c>
    </row>
    <row r="18" spans="7:13" x14ac:dyDescent="0.3">
      <c r="J18" s="7">
        <v>95</v>
      </c>
      <c r="K18" s="3" t="s">
        <v>167</v>
      </c>
      <c r="M18">
        <f t="shared" si="0"/>
        <v>17</v>
      </c>
    </row>
    <row r="19" spans="7:13" x14ac:dyDescent="0.3">
      <c r="J19" s="7">
        <v>100</v>
      </c>
      <c r="K19" s="3" t="s">
        <v>168</v>
      </c>
      <c r="M19">
        <f t="shared" si="0"/>
        <v>18</v>
      </c>
    </row>
    <row r="20" spans="7:13" x14ac:dyDescent="0.3">
      <c r="J20" s="7">
        <v>105</v>
      </c>
      <c r="K20" s="3" t="s">
        <v>169</v>
      </c>
      <c r="M20">
        <f t="shared" si="0"/>
        <v>19</v>
      </c>
    </row>
    <row r="21" spans="7:13" x14ac:dyDescent="0.3">
      <c r="J21" s="7">
        <v>110</v>
      </c>
      <c r="K21" s="3" t="s">
        <v>170</v>
      </c>
      <c r="M21">
        <f t="shared" si="0"/>
        <v>20</v>
      </c>
    </row>
    <row r="22" spans="7:13" x14ac:dyDescent="0.3">
      <c r="J22" s="7">
        <v>115</v>
      </c>
      <c r="K22" s="3" t="s">
        <v>171</v>
      </c>
      <c r="M22">
        <f t="shared" si="0"/>
        <v>21</v>
      </c>
    </row>
    <row r="23" spans="7:13" x14ac:dyDescent="0.3">
      <c r="J23" s="7">
        <v>120</v>
      </c>
      <c r="K23" s="3" t="s">
        <v>172</v>
      </c>
      <c r="M23">
        <f t="shared" si="0"/>
        <v>22</v>
      </c>
    </row>
    <row r="24" spans="7:13" x14ac:dyDescent="0.3">
      <c r="M24">
        <f t="shared" si="0"/>
        <v>23</v>
      </c>
    </row>
    <row r="25" spans="7:13" x14ac:dyDescent="0.3">
      <c r="M25">
        <f t="shared" si="0"/>
        <v>24</v>
      </c>
    </row>
    <row r="26" spans="7:13" x14ac:dyDescent="0.3">
      <c r="M26">
        <f t="shared" si="0"/>
        <v>25</v>
      </c>
    </row>
    <row r="27" spans="7:13" x14ac:dyDescent="0.3">
      <c r="M27">
        <f t="shared" si="0"/>
        <v>26</v>
      </c>
    </row>
    <row r="28" spans="7:13" x14ac:dyDescent="0.3">
      <c r="M28">
        <f t="shared" si="0"/>
        <v>27</v>
      </c>
    </row>
    <row r="29" spans="7:13" x14ac:dyDescent="0.3">
      <c r="M29">
        <f t="shared" si="0"/>
        <v>28</v>
      </c>
    </row>
    <row r="30" spans="7:13" x14ac:dyDescent="0.3">
      <c r="M30">
        <f t="shared" si="0"/>
        <v>29</v>
      </c>
    </row>
    <row r="31" spans="7:13" x14ac:dyDescent="0.3">
      <c r="M31">
        <f t="shared" si="0"/>
        <v>30</v>
      </c>
    </row>
    <row r="32" spans="7:13" x14ac:dyDescent="0.3">
      <c r="M32">
        <f t="shared" si="0"/>
        <v>31</v>
      </c>
    </row>
    <row r="33" spans="13:13" x14ac:dyDescent="0.3">
      <c r="M33">
        <f t="shared" si="0"/>
        <v>32</v>
      </c>
    </row>
    <row r="34" spans="13:13" x14ac:dyDescent="0.3">
      <c r="M34">
        <f t="shared" si="0"/>
        <v>33</v>
      </c>
    </row>
    <row r="35" spans="13:13" x14ac:dyDescent="0.3">
      <c r="M35">
        <f t="shared" si="0"/>
        <v>34</v>
      </c>
    </row>
    <row r="36" spans="13:13" x14ac:dyDescent="0.3">
      <c r="M36">
        <f t="shared" si="0"/>
        <v>35</v>
      </c>
    </row>
    <row r="37" spans="13:13" x14ac:dyDescent="0.3">
      <c r="M37">
        <f t="shared" si="0"/>
        <v>36</v>
      </c>
    </row>
    <row r="38" spans="13:13" x14ac:dyDescent="0.3">
      <c r="M38">
        <f t="shared" si="0"/>
        <v>37</v>
      </c>
    </row>
    <row r="39" spans="13:13" x14ac:dyDescent="0.3">
      <c r="M39">
        <f t="shared" si="0"/>
        <v>38</v>
      </c>
    </row>
    <row r="40" spans="13:13" x14ac:dyDescent="0.3">
      <c r="M40">
        <f t="shared" si="0"/>
        <v>39</v>
      </c>
    </row>
    <row r="41" spans="13:13" x14ac:dyDescent="0.3">
      <c r="M41">
        <f t="shared" si="0"/>
        <v>40</v>
      </c>
    </row>
    <row r="42" spans="13:13" x14ac:dyDescent="0.3">
      <c r="M42">
        <f t="shared" si="0"/>
        <v>41</v>
      </c>
    </row>
    <row r="43" spans="13:13" x14ac:dyDescent="0.3">
      <c r="M43">
        <f>1+M42</f>
        <v>42</v>
      </c>
    </row>
    <row r="44" spans="13:13" x14ac:dyDescent="0.3">
      <c r="M44">
        <f t="shared" si="0"/>
        <v>43</v>
      </c>
    </row>
    <row r="45" spans="13:13" x14ac:dyDescent="0.3">
      <c r="M45">
        <f t="shared" si="0"/>
        <v>44</v>
      </c>
    </row>
    <row r="46" spans="13:13" x14ac:dyDescent="0.3">
      <c r="M46">
        <f t="shared" si="0"/>
        <v>45</v>
      </c>
    </row>
    <row r="47" spans="13:13" x14ac:dyDescent="0.3">
      <c r="M47">
        <f t="shared" si="0"/>
        <v>46</v>
      </c>
    </row>
    <row r="48" spans="13:13" x14ac:dyDescent="0.3">
      <c r="M48">
        <f t="shared" si="0"/>
        <v>47</v>
      </c>
    </row>
    <row r="49" spans="13:13" x14ac:dyDescent="0.3">
      <c r="M49">
        <f t="shared" si="0"/>
        <v>48</v>
      </c>
    </row>
    <row r="50" spans="13:13" x14ac:dyDescent="0.3">
      <c r="M50">
        <f t="shared" si="0"/>
        <v>49</v>
      </c>
    </row>
    <row r="51" spans="13:13" x14ac:dyDescent="0.3">
      <c r="M51">
        <f t="shared" si="0"/>
        <v>50</v>
      </c>
    </row>
    <row r="52" spans="13:13" x14ac:dyDescent="0.3">
      <c r="M52">
        <f t="shared" si="0"/>
        <v>51</v>
      </c>
    </row>
    <row r="53" spans="13:13" x14ac:dyDescent="0.3">
      <c r="M53">
        <f t="shared" si="0"/>
        <v>52</v>
      </c>
    </row>
  </sheetData>
  <phoneticPr fontId="18" type="noConversion"/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DC6E9-14FF-4A0B-B661-D28D67CB801A}">
  <sheetPr>
    <pageSetUpPr fitToPage="1"/>
  </sheetPr>
  <dimension ref="A1:AK49"/>
  <sheetViews>
    <sheetView zoomScale="117" zoomScaleNormal="117" workbookViewId="0">
      <pane xSplit="6" ySplit="4" topLeftCell="G5" activePane="bottomRight" state="frozen"/>
      <selection pane="topRight" activeCell="E1" sqref="E1"/>
      <selection pane="bottomLeft" activeCell="A3" sqref="A3"/>
      <selection pane="bottomRight" activeCell="G26" sqref="G26"/>
    </sheetView>
  </sheetViews>
  <sheetFormatPr baseColWidth="10" defaultColWidth="11.44140625" defaultRowHeight="14.4" x14ac:dyDescent="0.3"/>
  <cols>
    <col min="1" max="1" width="3.6640625" customWidth="1"/>
    <col min="2" max="2" width="4" customWidth="1"/>
    <col min="3" max="3" width="1.88671875" customWidth="1"/>
    <col min="4" max="4" width="11" customWidth="1"/>
    <col min="5" max="5" width="1.88671875" customWidth="1"/>
    <col min="6" max="6" width="9" style="56" customWidth="1"/>
    <col min="7" max="7" width="1.6640625" customWidth="1"/>
    <col min="8" max="8" width="5.33203125" customWidth="1"/>
    <col min="9" max="9" width="1" customWidth="1"/>
    <col min="10" max="10" width="8.44140625" style="56" customWidth="1"/>
    <col min="11" max="11" width="1.44140625" customWidth="1"/>
    <col min="12" max="12" width="7" style="2" customWidth="1"/>
    <col min="13" max="13" width="1.44140625" style="2" customWidth="1"/>
    <col min="14" max="14" width="8.109375" customWidth="1"/>
    <col min="15" max="15" width="1.6640625" customWidth="1"/>
    <col min="16" max="16" width="6.33203125" customWidth="1"/>
    <col min="17" max="17" width="1.44140625" customWidth="1"/>
    <col min="18" max="18" width="8.109375" customWidth="1"/>
    <col min="19" max="19" width="1.6640625" customWidth="1"/>
    <col min="20" max="20" width="7.33203125" customWidth="1"/>
    <col min="21" max="21" width="1" customWidth="1"/>
    <col min="22" max="22" width="8" customWidth="1"/>
    <col min="23" max="23" width="2" customWidth="1"/>
    <col min="24" max="24" width="7.44140625" customWidth="1"/>
    <col min="25" max="25" width="1.44140625" customWidth="1"/>
    <col min="26" max="26" width="7.33203125" customWidth="1"/>
    <col min="27" max="27" width="2.33203125" customWidth="1"/>
    <col min="28" max="28" width="7.33203125" style="2" customWidth="1"/>
    <col min="29" max="29" width="1.33203125" style="2" customWidth="1"/>
    <col min="30" max="30" width="6.33203125" style="2" customWidth="1"/>
    <col min="31" max="31" width="2" style="2" customWidth="1"/>
    <col min="32" max="32" width="7" customWidth="1"/>
    <col min="33" max="33" width="6.33203125" customWidth="1"/>
    <col min="34" max="34" width="1.5546875" customWidth="1"/>
    <col min="35" max="35" width="6.88671875" customWidth="1"/>
    <col min="36" max="36" width="6.109375" customWidth="1"/>
    <col min="37" max="37" width="10.109375" customWidth="1"/>
  </cols>
  <sheetData>
    <row r="1" spans="1:37" x14ac:dyDescent="0.3">
      <c r="A1" s="17"/>
      <c r="B1" s="17"/>
      <c r="C1" s="17"/>
      <c r="D1" s="17"/>
      <c r="E1" s="17"/>
      <c r="F1" s="43"/>
      <c r="G1" s="17"/>
      <c r="H1" s="17"/>
      <c r="I1" s="17"/>
      <c r="J1" s="43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8"/>
      <c r="AC1" s="18"/>
      <c r="AD1" s="18"/>
      <c r="AE1" s="18"/>
      <c r="AF1" s="17"/>
      <c r="AG1" s="17"/>
      <c r="AH1" s="17"/>
      <c r="AI1" s="17"/>
      <c r="AJ1" s="17"/>
      <c r="AK1" s="17"/>
    </row>
    <row r="2" spans="1:37" ht="22.2" x14ac:dyDescent="0.35">
      <c r="A2" s="17"/>
      <c r="B2" s="26" t="s">
        <v>217</v>
      </c>
      <c r="C2" s="17"/>
      <c r="D2" s="17"/>
      <c r="E2" s="17"/>
      <c r="F2" s="43"/>
      <c r="G2" s="17"/>
      <c r="H2" s="17"/>
      <c r="I2" s="17"/>
      <c r="J2" s="43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 t="s">
        <v>63</v>
      </c>
      <c r="W2" s="17"/>
      <c r="X2" s="17"/>
      <c r="Y2" s="17"/>
      <c r="Z2" s="66" t="s">
        <v>222</v>
      </c>
      <c r="AA2" s="17"/>
      <c r="AB2" s="18"/>
      <c r="AC2" s="18"/>
      <c r="AD2" s="18"/>
      <c r="AE2" s="18"/>
      <c r="AF2" s="17"/>
      <c r="AG2" s="17"/>
      <c r="AH2" s="17"/>
      <c r="AI2" s="17" t="s">
        <v>201</v>
      </c>
      <c r="AJ2" s="17"/>
      <c r="AK2" s="17"/>
    </row>
    <row r="3" spans="1:37" ht="17.399999999999999" customHeight="1" x14ac:dyDescent="0.3">
      <c r="A3" s="17"/>
      <c r="B3" s="17"/>
      <c r="C3" s="17"/>
      <c r="D3" s="17"/>
      <c r="E3" s="17"/>
      <c r="F3" s="43" t="s">
        <v>90</v>
      </c>
      <c r="G3" s="17" t="s">
        <v>65</v>
      </c>
      <c r="H3" s="17"/>
      <c r="I3" s="17"/>
      <c r="J3" s="43" t="s">
        <v>65</v>
      </c>
      <c r="K3" s="17"/>
      <c r="L3" s="18" t="s">
        <v>66</v>
      </c>
      <c r="M3" s="18"/>
      <c r="N3" s="17" t="s">
        <v>64</v>
      </c>
      <c r="O3" s="17"/>
      <c r="P3" s="20" t="s">
        <v>77</v>
      </c>
      <c r="Q3" s="17"/>
      <c r="R3" s="17"/>
      <c r="S3" s="17"/>
      <c r="T3" s="17"/>
      <c r="U3" s="17"/>
      <c r="V3" s="17" t="s">
        <v>69</v>
      </c>
      <c r="W3" s="17"/>
      <c r="X3" s="17"/>
      <c r="Y3" s="17"/>
      <c r="Z3" s="17"/>
      <c r="AA3" s="17"/>
      <c r="AB3" s="18" t="s">
        <v>97</v>
      </c>
      <c r="AC3" s="18"/>
      <c r="AD3" s="18"/>
      <c r="AE3" s="18"/>
      <c r="AF3" s="17" t="s">
        <v>202</v>
      </c>
      <c r="AG3" s="17"/>
      <c r="AH3" s="17"/>
      <c r="AI3" s="17" t="s">
        <v>203</v>
      </c>
      <c r="AJ3" s="17"/>
      <c r="AK3" s="16"/>
    </row>
    <row r="4" spans="1:37" x14ac:dyDescent="0.3">
      <c r="A4" s="17"/>
      <c r="B4" s="17" t="s">
        <v>54</v>
      </c>
      <c r="C4" s="17"/>
      <c r="D4" s="17"/>
      <c r="E4" s="17"/>
      <c r="F4" s="43" t="s">
        <v>7</v>
      </c>
      <c r="G4" s="17" t="s">
        <v>59</v>
      </c>
      <c r="H4" s="17"/>
      <c r="I4" s="17"/>
      <c r="J4" s="43" t="s">
        <v>74</v>
      </c>
      <c r="K4" s="17"/>
      <c r="L4" s="18" t="s">
        <v>75</v>
      </c>
      <c r="M4" s="18"/>
      <c r="N4" s="17" t="s">
        <v>70</v>
      </c>
      <c r="O4" s="17"/>
      <c r="P4" s="17" t="s">
        <v>204</v>
      </c>
      <c r="Q4" s="17"/>
      <c r="R4" s="17" t="s">
        <v>67</v>
      </c>
      <c r="S4" s="17"/>
      <c r="T4" s="17" t="s">
        <v>68</v>
      </c>
      <c r="U4" s="17"/>
      <c r="V4" s="17" t="s">
        <v>67</v>
      </c>
      <c r="W4" s="17"/>
      <c r="X4" s="17" t="s">
        <v>78</v>
      </c>
      <c r="Y4" s="17"/>
      <c r="Z4" s="17" t="s">
        <v>79</v>
      </c>
      <c r="AA4" s="17"/>
      <c r="AB4" s="18" t="s">
        <v>99</v>
      </c>
      <c r="AC4" s="18"/>
      <c r="AD4" s="18" t="s">
        <v>100</v>
      </c>
      <c r="AE4" s="18"/>
      <c r="AF4" s="17" t="s">
        <v>99</v>
      </c>
      <c r="AG4" s="17" t="s">
        <v>100</v>
      </c>
      <c r="AH4" s="17"/>
      <c r="AI4" s="17">
        <v>1</v>
      </c>
      <c r="AJ4" s="17">
        <v>2</v>
      </c>
      <c r="AK4" s="16"/>
    </row>
    <row r="5" spans="1:37" x14ac:dyDescent="0.3">
      <c r="A5" s="17">
        <v>1</v>
      </c>
      <c r="B5" s="7">
        <f>+År2024!AN494</f>
        <v>106</v>
      </c>
      <c r="C5" s="17"/>
      <c r="D5" s="3" t="str">
        <f>VLOOKUP(B5,RNR!$G$2:$H$17,2)</f>
        <v>Furuseth</v>
      </c>
      <c r="E5" s="17"/>
      <c r="F5" s="41">
        <f>+År2024!AD494</f>
        <v>8154</v>
      </c>
      <c r="G5" s="17"/>
      <c r="H5" s="18">
        <f>100*F5/$F$22</f>
        <v>12.506326784153131</v>
      </c>
      <c r="I5" s="17"/>
      <c r="J5" s="59">
        <f>+År2024!Y494</f>
        <v>0</v>
      </c>
      <c r="K5" s="17"/>
      <c r="L5" s="8">
        <f>+År2024!I494</f>
        <v>82.473189202394053</v>
      </c>
      <c r="M5" s="18"/>
      <c r="N5" s="10">
        <f>+År2024!W494</f>
        <v>60.298277757420315</v>
      </c>
      <c r="O5" s="17"/>
      <c r="P5" s="32">
        <f>+N5-Slakteri!N5</f>
        <v>-0.22865888759062614</v>
      </c>
      <c r="Q5" s="17"/>
      <c r="R5" s="9">
        <f>+År2024!J494</f>
        <v>13.002550895266156</v>
      </c>
      <c r="S5" s="17"/>
      <c r="T5" s="9">
        <f>+År2024!K494</f>
        <v>15.554151845946288</v>
      </c>
      <c r="U5" s="17"/>
      <c r="V5" s="9">
        <f>+År2024!V494</f>
        <v>2.5516009506801325</v>
      </c>
      <c r="W5" s="17"/>
      <c r="X5" s="9">
        <f>+År2024!M494</f>
        <v>60.334625291303638</v>
      </c>
      <c r="Y5" s="17"/>
      <c r="Z5" s="9">
        <f>+År2024!O494</f>
        <v>10.863364394310976</v>
      </c>
      <c r="AA5" s="17"/>
      <c r="AB5" s="34">
        <f>+År2024!P494</f>
        <v>41.942958783120702</v>
      </c>
      <c r="AC5" s="18"/>
      <c r="AD5" s="34">
        <f>+År2024!Q494</f>
        <v>41.410574092247302</v>
      </c>
      <c r="AE5" s="18"/>
      <c r="AF5" s="34">
        <f>+År2024!R494</f>
        <v>127.91638057871504</v>
      </c>
      <c r="AG5" s="34">
        <f>+År2024!S494</f>
        <v>133.26618440411971</v>
      </c>
      <c r="AH5" s="17"/>
      <c r="AI5" s="8">
        <f>+År2024!T494</f>
        <v>86.561011359472175</v>
      </c>
      <c r="AJ5" s="8">
        <f>+År2024!U494</f>
        <v>85.978331501160497</v>
      </c>
      <c r="AK5" s="16"/>
    </row>
    <row r="6" spans="1:37" x14ac:dyDescent="0.3">
      <c r="A6" s="17">
        <f>1+A5</f>
        <v>2</v>
      </c>
      <c r="B6" s="7">
        <f>+År2024!AN495</f>
        <v>109</v>
      </c>
      <c r="C6" s="17"/>
      <c r="D6" s="3" t="str">
        <f>VLOOKUP(B6,RNR!$G$2:$H$17,2)</f>
        <v>Tønsberg</v>
      </c>
      <c r="E6" s="17"/>
      <c r="F6" s="41">
        <f>+År2024!AD495</f>
        <v>65</v>
      </c>
      <c r="G6" s="17"/>
      <c r="H6" s="18">
        <f t="shared" ref="H6:H20" si="0">100*F6/$F$22</f>
        <v>9.9694780594794405E-2</v>
      </c>
      <c r="I6" s="17"/>
      <c r="J6" s="59">
        <f>+År2024!Y495</f>
        <v>24571</v>
      </c>
      <c r="K6" s="17"/>
      <c r="L6" s="8">
        <f>+År2024!I495</f>
        <v>82.838726179351212</v>
      </c>
      <c r="M6" s="18"/>
      <c r="N6" s="10">
        <f>+År2024!W495</f>
        <v>60.59469342976719</v>
      </c>
      <c r="O6" s="17"/>
      <c r="P6" s="32">
        <f>+N6-Slakteri!N6</f>
        <v>-3.7469063467007402E-2</v>
      </c>
      <c r="Q6" s="17"/>
      <c r="R6" s="9">
        <f>+År2024!J495</f>
        <v>11.750769230769237</v>
      </c>
      <c r="S6" s="17"/>
      <c r="T6" s="9">
        <f>+År2024!K495</f>
        <v>12.89846153846154</v>
      </c>
      <c r="U6" s="17"/>
      <c r="V6" s="9">
        <f>+År2024!V495</f>
        <v>1.1476923076923085</v>
      </c>
      <c r="W6" s="17"/>
      <c r="X6" s="9">
        <f>+År2024!M495</f>
        <v>43.532307692307675</v>
      </c>
      <c r="Y6" s="17"/>
      <c r="Z6" s="9">
        <f>+År2024!O495</f>
        <v>10.575384615384621</v>
      </c>
      <c r="AA6" s="17"/>
      <c r="AB6" s="34">
        <f>+År2024!P495</f>
        <v>57.03125</v>
      </c>
      <c r="AC6" s="18"/>
      <c r="AD6" s="34">
        <f>+År2024!Q495</f>
        <v>57.307692307692307</v>
      </c>
      <c r="AE6" s="18"/>
      <c r="AF6" s="34">
        <f>+År2024!R495</f>
        <v>139.953125</v>
      </c>
      <c r="AG6" s="34">
        <f>+År2024!S495</f>
        <v>147.50769230769228</v>
      </c>
      <c r="AH6" s="17"/>
      <c r="AI6" s="8">
        <f>+År2024!T495</f>
        <v>70.430769230769258</v>
      </c>
      <c r="AJ6" s="8">
        <f>+År2024!U495</f>
        <v>67.009230769230783</v>
      </c>
      <c r="AK6" s="16"/>
    </row>
    <row r="7" spans="1:37" x14ac:dyDescent="0.3">
      <c r="A7" s="17">
        <f t="shared" ref="A7:A20" si="1">1+A6</f>
        <v>3</v>
      </c>
      <c r="B7" s="7">
        <f>+År2024!AN496</f>
        <v>111</v>
      </c>
      <c r="C7" s="17"/>
      <c r="D7" s="3" t="str">
        <f>VLOOKUP(B7,RNR!$G$2:$H$17,2)</f>
        <v>Forus</v>
      </c>
      <c r="E7" s="17"/>
      <c r="F7" s="41">
        <f>+År2024!AD496</f>
        <v>11263</v>
      </c>
      <c r="G7" s="17"/>
      <c r="H7" s="18">
        <f t="shared" si="0"/>
        <v>17.274804828294911</v>
      </c>
      <c r="I7" s="17"/>
      <c r="J7" s="59">
        <f>+År2024!Y496</f>
        <v>0</v>
      </c>
      <c r="K7" s="17"/>
      <c r="L7" s="8">
        <f>+År2024!I496</f>
        <v>82.086978519439398</v>
      </c>
      <c r="M7" s="18"/>
      <c r="N7" s="10">
        <f>+År2024!W496</f>
        <v>60.303301970530804</v>
      </c>
      <c r="O7" s="17"/>
      <c r="P7" s="32">
        <f>+N7-Slakteri!N7</f>
        <v>-0.49531182903209015</v>
      </c>
      <c r="Q7" s="17"/>
      <c r="R7" s="9">
        <f>+År2024!J496</f>
        <v>12.79112137086036</v>
      </c>
      <c r="S7" s="17"/>
      <c r="T7" s="9">
        <f>+År2024!K496</f>
        <v>15.265376076724955</v>
      </c>
      <c r="U7" s="17"/>
      <c r="V7" s="9">
        <f>+År2024!V496</f>
        <v>2.4742547058645967</v>
      </c>
      <c r="W7" s="17"/>
      <c r="X7" s="9">
        <f>+År2024!M496</f>
        <v>56.986004795311501</v>
      </c>
      <c r="Y7" s="17"/>
      <c r="Z7" s="9">
        <f>+År2024!O496</f>
        <v>11.904882812500048</v>
      </c>
      <c r="AA7" s="17"/>
      <c r="AB7" s="34">
        <f>+År2024!P496</f>
        <v>49.839016160539856</v>
      </c>
      <c r="AC7" s="18"/>
      <c r="AD7" s="34">
        <f>+År2024!Q496</f>
        <v>47.827059659090914</v>
      </c>
      <c r="AE7" s="18"/>
      <c r="AF7" s="34">
        <f>+År2024!R496</f>
        <v>147.92045454545453</v>
      </c>
      <c r="AG7" s="34">
        <f>+År2024!S496</f>
        <v>141.54208096590909</v>
      </c>
      <c r="AH7" s="17"/>
      <c r="AI7" s="8">
        <f>+År2024!T496</f>
        <v>87.96625244097315</v>
      </c>
      <c r="AJ7" s="8">
        <f>+År2024!U496</f>
        <v>83.820308894017501</v>
      </c>
      <c r="AK7" s="16"/>
    </row>
    <row r="8" spans="1:37" x14ac:dyDescent="0.3">
      <c r="A8" s="17">
        <f t="shared" si="1"/>
        <v>4</v>
      </c>
      <c r="B8" s="7">
        <f>+År2024!AN497</f>
        <v>116</v>
      </c>
      <c r="C8" s="17"/>
      <c r="D8" s="3" t="str">
        <f>VLOOKUP(B8,RNR!$G$2:$H$17,2)</f>
        <v>Sandeid</v>
      </c>
      <c r="E8" s="17"/>
      <c r="F8" s="41">
        <f>+År2024!AD497</f>
        <v>1007</v>
      </c>
      <c r="G8" s="17"/>
      <c r="H8" s="18">
        <f t="shared" si="0"/>
        <v>1.5445022162916608</v>
      </c>
      <c r="I8" s="17"/>
      <c r="J8" s="59">
        <f>+År2024!Y497</f>
        <v>0</v>
      </c>
      <c r="K8" s="17"/>
      <c r="L8" s="8">
        <f>+År2024!I497</f>
        <v>82.049853085210557</v>
      </c>
      <c r="M8" s="18"/>
      <c r="N8" s="10">
        <f>+År2024!W497</f>
        <v>60.834476003917743</v>
      </c>
      <c r="O8" s="17"/>
      <c r="P8" s="32">
        <f>+N8-Slakteri!N8</f>
        <v>0.30300266691938305</v>
      </c>
      <c r="Q8" s="17"/>
      <c r="R8" s="9">
        <f>+År2024!J497</f>
        <v>12.47745779543197</v>
      </c>
      <c r="S8" s="17"/>
      <c r="T8" s="9">
        <f>+År2024!K497</f>
        <v>13.986891757696142</v>
      </c>
      <c r="U8" s="17"/>
      <c r="V8" s="9">
        <f>+År2024!V497</f>
        <v>1.5094339622641813</v>
      </c>
      <c r="W8" s="17"/>
      <c r="X8" s="9">
        <f>+År2024!M497</f>
        <v>55.745580933465718</v>
      </c>
      <c r="Y8" s="17"/>
      <c r="Z8" s="9">
        <f>+År2024!O497</f>
        <v>12.167229394240328</v>
      </c>
      <c r="AA8" s="17"/>
      <c r="AB8" s="34">
        <f>+År2024!P497</f>
        <v>48.071499503475664</v>
      </c>
      <c r="AC8" s="18"/>
      <c r="AD8" s="34">
        <f>+År2024!Q497</f>
        <v>48.343594836146963</v>
      </c>
      <c r="AE8" s="18"/>
      <c r="AF8" s="34">
        <f>+År2024!R497</f>
        <v>112.37040714995037</v>
      </c>
      <c r="AG8" s="34">
        <f>+År2024!S497</f>
        <v>121.27110228401187</v>
      </c>
      <c r="AH8" s="17"/>
      <c r="AI8" s="8">
        <f>+År2024!T497</f>
        <v>85.436043095004891</v>
      </c>
      <c r="AJ8" s="8">
        <f>+År2024!U497</f>
        <v>80.518903036238996</v>
      </c>
      <c r="AK8" s="16"/>
    </row>
    <row r="9" spans="1:37" x14ac:dyDescent="0.3">
      <c r="A9" s="17">
        <f t="shared" si="1"/>
        <v>5</v>
      </c>
      <c r="B9" s="7">
        <f>+År2024!AN498</f>
        <v>117</v>
      </c>
      <c r="C9" s="17"/>
      <c r="D9" s="3" t="str">
        <f>VLOOKUP(B9,RNR!$G$2:$H$17,2)</f>
        <v>Jæren</v>
      </c>
      <c r="E9" s="17"/>
      <c r="F9" s="41">
        <f>+År2024!AD498</f>
        <v>7303</v>
      </c>
      <c r="G9" s="17"/>
      <c r="H9" s="18">
        <f t="shared" si="0"/>
        <v>11.201092041288977</v>
      </c>
      <c r="I9" s="17"/>
      <c r="J9" s="59">
        <f>+År2024!Y498</f>
        <v>0</v>
      </c>
      <c r="K9" s="17"/>
      <c r="L9" s="8">
        <f>+År2024!I498</f>
        <v>80.925624914629097</v>
      </c>
      <c r="M9" s="18"/>
      <c r="N9" s="10">
        <f>+År2024!W498</f>
        <v>60.513044666029209</v>
      </c>
      <c r="O9" s="17"/>
      <c r="P9" s="32">
        <f>+N9-Slakteri!N9</f>
        <v>4.802096501514086E-3</v>
      </c>
      <c r="Q9" s="17"/>
      <c r="R9" s="9">
        <f>+År2024!J498</f>
        <v>12.476023551964921</v>
      </c>
      <c r="S9" s="17"/>
      <c r="T9" s="9">
        <f>+År2024!K498</f>
        <v>14.847295631932097</v>
      </c>
      <c r="U9" s="17"/>
      <c r="V9" s="9">
        <f>+År2024!V498</f>
        <v>2.3712720799671758</v>
      </c>
      <c r="W9" s="17"/>
      <c r="X9" s="9">
        <f>+År2024!M498</f>
        <v>57.294125701766191</v>
      </c>
      <c r="Y9" s="17"/>
      <c r="Z9" s="9">
        <f>+År2024!O498</f>
        <v>11.886504243087883</v>
      </c>
      <c r="AA9" s="17"/>
      <c r="AB9" s="34">
        <f>+År2024!P498</f>
        <v>44.855441478439424</v>
      </c>
      <c r="AC9" s="18"/>
      <c r="AD9" s="34">
        <f>+År2024!Q498</f>
        <v>44.290158991228054</v>
      </c>
      <c r="AE9" s="18"/>
      <c r="AF9" s="34">
        <f>+År2024!R498</f>
        <v>115.03298658636736</v>
      </c>
      <c r="AG9" s="34">
        <f>+År2024!S498</f>
        <v>116.4269093895428</v>
      </c>
      <c r="AH9" s="17"/>
      <c r="AI9" s="8">
        <f>+År2024!T498</f>
        <v>87.393498155989818</v>
      </c>
      <c r="AJ9" s="8">
        <f>+År2024!U498</f>
        <v>83.559923507717428</v>
      </c>
      <c r="AK9" s="16"/>
    </row>
    <row r="10" spans="1:37" x14ac:dyDescent="0.3">
      <c r="A10" s="17">
        <f t="shared" si="1"/>
        <v>6</v>
      </c>
      <c r="B10" s="7">
        <f>+År2024!AN499</f>
        <v>121</v>
      </c>
      <c r="C10" s="17"/>
      <c r="D10" s="3" t="str">
        <f>VLOOKUP(B10,RNR!$G$2:$H$17,2)</f>
        <v>Steinkjer</v>
      </c>
      <c r="E10" s="17"/>
      <c r="F10" s="41">
        <f>+År2024!AD499</f>
        <v>13445</v>
      </c>
      <c r="G10" s="17"/>
      <c r="H10" s="18">
        <f t="shared" si="0"/>
        <v>20.621481924569395</v>
      </c>
      <c r="I10" s="17"/>
      <c r="J10" s="59">
        <f>+År2024!Y499</f>
        <v>0</v>
      </c>
      <c r="K10" s="17"/>
      <c r="L10" s="8">
        <f>+År2024!I499</f>
        <v>80.980374248162363</v>
      </c>
      <c r="M10" s="18"/>
      <c r="N10" s="10">
        <f>+År2024!W499</f>
        <v>60.462760822751896</v>
      </c>
      <c r="O10" s="17"/>
      <c r="P10" s="32">
        <f>+N10-Slakteri!N10</f>
        <v>3.0703283579015306E-2</v>
      </c>
      <c r="Q10" s="17"/>
      <c r="R10" s="9">
        <f>+År2024!J499</f>
        <v>12.622833767199728</v>
      </c>
      <c r="S10" s="17"/>
      <c r="T10" s="9">
        <f>+År2024!K499</f>
        <v>15.022908144291549</v>
      </c>
      <c r="U10" s="17"/>
      <c r="V10" s="9">
        <f>+År2024!V499</f>
        <v>2.4000743770918205</v>
      </c>
      <c r="W10" s="17"/>
      <c r="X10" s="9">
        <f>+År2024!M499</f>
        <v>58.047169951654737</v>
      </c>
      <c r="Y10" s="17"/>
      <c r="Z10" s="9">
        <f>+År2024!O499</f>
        <v>11.092197843064318</v>
      </c>
      <c r="AA10" s="17"/>
      <c r="AB10" s="34">
        <f>+År2024!P499</f>
        <v>45.927551324010714</v>
      </c>
      <c r="AC10" s="18"/>
      <c r="AD10" s="34">
        <f>+År2024!Q499</f>
        <v>44.990105639041808</v>
      </c>
      <c r="AE10" s="18"/>
      <c r="AF10" s="34">
        <f>+År2024!R499</f>
        <v>128.17277798438079</v>
      </c>
      <c r="AG10" s="34">
        <f>+År2024!S499</f>
        <v>123.5130531796207</v>
      </c>
      <c r="AH10" s="17"/>
      <c r="AI10" s="8">
        <f>+År2024!T499</f>
        <v>88.721378183708765</v>
      </c>
      <c r="AJ10" s="8">
        <f>+År2024!U499</f>
        <v>83.785594415979702</v>
      </c>
      <c r="AK10" s="16"/>
    </row>
    <row r="11" spans="1:37" x14ac:dyDescent="0.3">
      <c r="A11" s="17">
        <f t="shared" si="1"/>
        <v>7</v>
      </c>
      <c r="B11" s="7">
        <f>+År2024!AN500</f>
        <v>134</v>
      </c>
      <c r="C11" s="17"/>
      <c r="D11" s="3" t="str">
        <f>VLOOKUP(B11,RNR!$G$2:$H$17,2)</f>
        <v>Førde</v>
      </c>
      <c r="E11" s="17"/>
      <c r="F11" s="41">
        <f>+År2024!AD500</f>
        <v>2580</v>
      </c>
      <c r="G11" s="17"/>
      <c r="H11" s="18">
        <f t="shared" si="0"/>
        <v>3.9571159066856856</v>
      </c>
      <c r="I11" s="17"/>
      <c r="J11" s="59">
        <f>+År2024!Y500</f>
        <v>0</v>
      </c>
      <c r="K11" s="17"/>
      <c r="L11" s="8">
        <f>+År2024!I500</f>
        <v>78.662120630042182</v>
      </c>
      <c r="M11" s="18"/>
      <c r="N11" s="10">
        <f>+År2024!W500</f>
        <v>59.930464848252008</v>
      </c>
      <c r="O11" s="17"/>
      <c r="P11" s="32">
        <f>+N11-Slakteri!N11</f>
        <v>-0.3058550259988877</v>
      </c>
      <c r="Q11" s="17"/>
      <c r="R11" s="9">
        <f>+År2024!J500</f>
        <v>13.557519379844951</v>
      </c>
      <c r="S11" s="17"/>
      <c r="T11" s="9">
        <f>+År2024!K500</f>
        <v>14.958081979891722</v>
      </c>
      <c r="U11" s="17"/>
      <c r="V11" s="9">
        <f>+År2024!V500</f>
        <v>1.4005626000467739</v>
      </c>
      <c r="W11" s="17"/>
      <c r="X11" s="9">
        <f>+År2024!M500</f>
        <v>56.456148491879411</v>
      </c>
      <c r="Y11" s="17"/>
      <c r="Z11" s="9">
        <f>+År2024!O500</f>
        <v>11.392197759752809</v>
      </c>
      <c r="AA11" s="17"/>
      <c r="AB11" s="34">
        <f>+År2024!P500</f>
        <v>51.343641283339778</v>
      </c>
      <c r="AC11" s="18"/>
      <c r="AD11" s="34">
        <f>+År2024!Q500</f>
        <v>49.151081916537883</v>
      </c>
      <c r="AE11" s="18"/>
      <c r="AF11" s="34">
        <f>+År2024!R500</f>
        <v>131.1645422943221</v>
      </c>
      <c r="AG11" s="34">
        <f>+År2024!S500</f>
        <v>127.53843182696022</v>
      </c>
      <c r="AH11" s="17"/>
      <c r="AI11" s="8">
        <f>+År2024!T500</f>
        <v>90.278908951210084</v>
      </c>
      <c r="AJ11" s="8">
        <f>+År2024!U500</f>
        <v>82.047253169419932</v>
      </c>
      <c r="AK11" s="16"/>
    </row>
    <row r="12" spans="1:37" x14ac:dyDescent="0.3">
      <c r="A12" s="17">
        <f t="shared" si="1"/>
        <v>8</v>
      </c>
      <c r="B12" s="7">
        <f>+År2024!AN501</f>
        <v>141</v>
      </c>
      <c r="C12" s="17"/>
      <c r="D12" s="3" t="str">
        <f>VLOOKUP(B12,RNR!$G$2:$H$17,2)</f>
        <v>Ølen</v>
      </c>
      <c r="E12" s="17"/>
      <c r="F12" s="41">
        <f>+År2024!AD501</f>
        <v>3526</v>
      </c>
      <c r="G12" s="17"/>
      <c r="H12" s="18">
        <f t="shared" si="0"/>
        <v>5.4080584058037697</v>
      </c>
      <c r="I12" s="17"/>
      <c r="J12" s="59">
        <f>+År2024!Y501</f>
        <v>0</v>
      </c>
      <c r="K12" s="17"/>
      <c r="L12" s="8">
        <f>+År2024!I501</f>
        <v>80.108128009062639</v>
      </c>
      <c r="M12" s="18"/>
      <c r="N12" s="10">
        <f>+År2024!W501</f>
        <v>60.64740866610024</v>
      </c>
      <c r="O12" s="17"/>
      <c r="P12" s="32">
        <f>+N12-Slakteri!N12</f>
        <v>8.2137892147130742E-2</v>
      </c>
      <c r="Q12" s="17"/>
      <c r="R12" s="9">
        <f>+År2024!J501</f>
        <v>13.00397050482132</v>
      </c>
      <c r="S12" s="17"/>
      <c r="T12" s="9">
        <f>+År2024!K501</f>
        <v>14.909477866061252</v>
      </c>
      <c r="U12" s="17"/>
      <c r="V12" s="9">
        <f>+År2024!V501</f>
        <v>1.9055073612399265</v>
      </c>
      <c r="W12" s="17"/>
      <c r="X12" s="9">
        <f>+År2024!M501</f>
        <v>57.215153234960226</v>
      </c>
      <c r="Y12" s="17"/>
      <c r="Z12" s="9">
        <f>+År2024!O501</f>
        <v>12.310606920022652</v>
      </c>
      <c r="AA12" s="17"/>
      <c r="AB12" s="34">
        <f>+År2024!P501</f>
        <v>50.368406125921723</v>
      </c>
      <c r="AC12" s="18"/>
      <c r="AD12" s="34">
        <f>+År2024!Q501</f>
        <v>50.167139614074912</v>
      </c>
      <c r="AE12" s="18"/>
      <c r="AF12" s="34">
        <f>+År2024!R501</f>
        <v>109.92030629608618</v>
      </c>
      <c r="AG12" s="34">
        <f>+År2024!S501</f>
        <v>111.89733408962</v>
      </c>
      <c r="AH12" s="17"/>
      <c r="AI12" s="8">
        <f>+År2024!T501</f>
        <v>89.765618804871124</v>
      </c>
      <c r="AJ12" s="8">
        <f>+År2024!U501</f>
        <v>83.954800339847111</v>
      </c>
      <c r="AK12" s="16"/>
    </row>
    <row r="13" spans="1:37" x14ac:dyDescent="0.3">
      <c r="A13" s="17">
        <f t="shared" si="1"/>
        <v>9</v>
      </c>
      <c r="B13" s="7">
        <v>143</v>
      </c>
      <c r="C13" s="17"/>
      <c r="D13" s="3" t="str">
        <f>VLOOKUP(B13,RNR!$G$2:$H$17,2)</f>
        <v>Nordfjord</v>
      </c>
      <c r="E13" s="17"/>
      <c r="F13" s="41">
        <f>+År2024!AD502</f>
        <v>0</v>
      </c>
      <c r="G13" s="17"/>
      <c r="H13" s="18">
        <f t="shared" si="0"/>
        <v>0</v>
      </c>
      <c r="I13" s="17"/>
      <c r="J13" s="59">
        <f>+År2024!Y502</f>
        <v>0</v>
      </c>
      <c r="K13" s="17"/>
      <c r="L13" s="8"/>
      <c r="M13" s="18"/>
      <c r="N13" s="10"/>
      <c r="O13" s="17"/>
      <c r="P13" s="32"/>
      <c r="Q13" s="17"/>
      <c r="R13" s="9"/>
      <c r="S13" s="17"/>
      <c r="T13" s="9"/>
      <c r="U13" s="17"/>
      <c r="V13" s="9"/>
      <c r="W13" s="17"/>
      <c r="X13" s="9"/>
      <c r="Y13" s="17"/>
      <c r="Z13" s="9"/>
      <c r="AA13" s="17"/>
      <c r="AB13" s="34"/>
      <c r="AC13" s="18"/>
      <c r="AD13" s="34"/>
      <c r="AE13" s="18"/>
      <c r="AF13" s="34"/>
      <c r="AG13" s="34"/>
      <c r="AH13" s="17"/>
      <c r="AI13" s="8"/>
      <c r="AJ13" s="8"/>
      <c r="AK13" s="16"/>
    </row>
    <row r="14" spans="1:37" x14ac:dyDescent="0.3">
      <c r="A14" s="17">
        <f t="shared" si="1"/>
        <v>10</v>
      </c>
      <c r="B14" s="7">
        <f>+År2024!AN503</f>
        <v>147</v>
      </c>
      <c r="C14" s="17"/>
      <c r="D14" s="3" t="str">
        <f>VLOOKUP(B14,RNR!$G$2:$H$17,2)</f>
        <v>Midt-Norge</v>
      </c>
      <c r="E14" s="17"/>
      <c r="F14" s="41">
        <f>+År2024!AD503</f>
        <v>5236</v>
      </c>
      <c r="G14" s="17"/>
      <c r="H14" s="18">
        <f t="shared" si="0"/>
        <v>8.0307980183745151</v>
      </c>
      <c r="I14" s="17"/>
      <c r="J14" s="59">
        <f>+År2024!Y503</f>
        <v>0</v>
      </c>
      <c r="K14" s="17"/>
      <c r="L14" s="8">
        <f>+År2024!I503</f>
        <v>81.065993522575823</v>
      </c>
      <c r="M14" s="18"/>
      <c r="N14" s="10">
        <f>+År2024!W503</f>
        <v>60.839588493046286</v>
      </c>
      <c r="O14" s="17"/>
      <c r="P14" s="32">
        <f>+N14-Slakteri!N14</f>
        <v>-6.885206535203281E-2</v>
      </c>
      <c r="Q14" s="17"/>
      <c r="R14" s="9">
        <f>+År2024!J503</f>
        <v>12.316921313980188</v>
      </c>
      <c r="S14" s="17"/>
      <c r="T14" s="9">
        <f>+År2024!K503</f>
        <v>14.508135981665379</v>
      </c>
      <c r="U14" s="17"/>
      <c r="V14" s="9">
        <f>+År2024!V503</f>
        <v>2.1912146676851902</v>
      </c>
      <c r="W14" s="17"/>
      <c r="X14" s="9">
        <f>+År2024!M503</f>
        <v>58.936669213139645</v>
      </c>
      <c r="Y14" s="17"/>
      <c r="Z14" s="9">
        <f>+År2024!O503</f>
        <v>10.942513368983917</v>
      </c>
      <c r="AA14" s="17"/>
      <c r="AB14" s="34">
        <f>+År2024!P503</f>
        <v>45.27163323782235</v>
      </c>
      <c r="AC14" s="18"/>
      <c r="AD14" s="34">
        <f>+År2024!Q503</f>
        <v>44.340787461773687</v>
      </c>
      <c r="AE14" s="18"/>
      <c r="AF14" s="34">
        <f>+År2024!R503</f>
        <v>125.09797555385791</v>
      </c>
      <c r="AG14" s="34">
        <f>+År2024!S503</f>
        <v>120.85236822001524</v>
      </c>
      <c r="AH14" s="17"/>
      <c r="AI14" s="8">
        <f>+År2024!T503</f>
        <v>89.133434939988348</v>
      </c>
      <c r="AJ14" s="8">
        <f>+År2024!U503</f>
        <v>83.96719375119082</v>
      </c>
      <c r="AK14" s="16"/>
    </row>
    <row r="15" spans="1:37" x14ac:dyDescent="0.3">
      <c r="A15" s="17">
        <f t="shared" si="1"/>
        <v>11</v>
      </c>
      <c r="B15" s="7">
        <f>+År2024!AN504</f>
        <v>155</v>
      </c>
      <c r="C15" s="17"/>
      <c r="D15" s="3" t="str">
        <f>VLOOKUP(B15,RNR!$G$2:$H$17,2)</f>
        <v>Målselv</v>
      </c>
      <c r="E15" s="17"/>
      <c r="F15" s="41">
        <f>+År2024!AD504</f>
        <v>825</v>
      </c>
      <c r="G15" s="17"/>
      <c r="H15" s="18">
        <f t="shared" si="0"/>
        <v>1.2653568306262366</v>
      </c>
      <c r="I15" s="17"/>
      <c r="J15" s="59">
        <f>+År2024!Y504</f>
        <v>0</v>
      </c>
      <c r="K15" s="17"/>
      <c r="L15" s="8">
        <f>+År2024!I504</f>
        <v>77.958023255813885</v>
      </c>
      <c r="M15" s="18"/>
      <c r="N15" s="10">
        <f>+År2024!W504</f>
        <v>59.906976744186011</v>
      </c>
      <c r="O15" s="17"/>
      <c r="P15" s="32">
        <f>+N15-Slakteri!N15</f>
        <v>-0.30268545622918452</v>
      </c>
      <c r="Q15" s="17"/>
      <c r="R15" s="9">
        <f>+År2024!J504</f>
        <v>13.442909090909072</v>
      </c>
      <c r="S15" s="17"/>
      <c r="T15" s="9">
        <f>+År2024!K504</f>
        <v>15.556067961165043</v>
      </c>
      <c r="U15" s="17"/>
      <c r="V15" s="9">
        <f>+År2024!V504</f>
        <v>2.11315887025598</v>
      </c>
      <c r="W15" s="17"/>
      <c r="X15" s="9">
        <f>+År2024!M504</f>
        <v>57.181310679611641</v>
      </c>
      <c r="Y15" s="17"/>
      <c r="Z15" s="9">
        <f>+År2024!O504</f>
        <v>11.05181598062955</v>
      </c>
      <c r="AA15" s="17"/>
      <c r="AB15" s="34">
        <f>+År2024!P504</f>
        <v>55.207021791767559</v>
      </c>
      <c r="AC15" s="18"/>
      <c r="AD15" s="34">
        <f>+År2024!Q504</f>
        <v>51.082424242424246</v>
      </c>
      <c r="AE15" s="18"/>
      <c r="AF15" s="34">
        <f>+År2024!R504</f>
        <v>163.90920096852301</v>
      </c>
      <c r="AG15" s="34">
        <f>+År2024!S504</f>
        <v>158.65980629539948</v>
      </c>
      <c r="AH15" s="17"/>
      <c r="AI15" s="8">
        <f>+År2024!T504</f>
        <v>88.675813953488301</v>
      </c>
      <c r="AJ15" s="8">
        <f>+År2024!U504</f>
        <v>80.130465116279098</v>
      </c>
      <c r="AK15" s="16"/>
    </row>
    <row r="16" spans="1:37" x14ac:dyDescent="0.3">
      <c r="A16" s="17">
        <f t="shared" si="1"/>
        <v>12</v>
      </c>
      <c r="B16" s="7">
        <f>+År2024!AN505</f>
        <v>160</v>
      </c>
      <c r="C16" s="17"/>
      <c r="D16" s="3" t="str">
        <f>VLOOKUP(B16,RNR!$G$2:$H$17,2)</f>
        <v>Oslo</v>
      </c>
      <c r="E16" s="17"/>
      <c r="F16" s="41">
        <f>+År2024!AD505</f>
        <v>12</v>
      </c>
      <c r="G16" s="17"/>
      <c r="H16" s="18">
        <f t="shared" si="0"/>
        <v>1.840519026365435E-2</v>
      </c>
      <c r="I16" s="17"/>
      <c r="J16" s="59">
        <f>+År2024!Y505</f>
        <v>8714</v>
      </c>
      <c r="K16" s="17"/>
      <c r="L16" s="8">
        <f>+År2024!I505</f>
        <v>82.81914071379866</v>
      </c>
      <c r="M16" s="18"/>
      <c r="N16" s="10">
        <f>+År2024!W505</f>
        <v>60.190952489202097</v>
      </c>
      <c r="O16" s="17"/>
      <c r="P16" s="32">
        <f>+N16-Slakteri!N16</f>
        <v>-0.36302154677526488</v>
      </c>
      <c r="Q16" s="17"/>
      <c r="R16" s="9">
        <f>+År2024!J505</f>
        <v>18.633333333333336</v>
      </c>
      <c r="S16" s="17"/>
      <c r="T16" s="9">
        <f>+År2024!K505</f>
        <v>21.916666666666671</v>
      </c>
      <c r="U16" s="17"/>
      <c r="V16" s="9">
        <f>+År2024!V505</f>
        <v>3.283333333333331</v>
      </c>
      <c r="W16" s="17"/>
      <c r="X16" s="9">
        <f>+År2024!M505</f>
        <v>56.816666666666649</v>
      </c>
      <c r="Y16" s="17"/>
      <c r="Z16" s="9">
        <f>+År2024!O505</f>
        <v>12.846153846153843</v>
      </c>
      <c r="AA16" s="17"/>
      <c r="AB16" s="34">
        <f>+År2024!P505</f>
        <v>55.692307692307693</v>
      </c>
      <c r="AC16" s="18"/>
      <c r="AD16" s="34">
        <f>+År2024!Q505</f>
        <v>53.076923076923087</v>
      </c>
      <c r="AE16" s="18"/>
      <c r="AF16" s="34">
        <f>+År2024!R505</f>
        <v>147.92307692307696</v>
      </c>
      <c r="AG16" s="34">
        <f>+År2024!S505</f>
        <v>146.92307692307696</v>
      </c>
      <c r="AH16" s="17"/>
      <c r="AI16" s="8">
        <f>+År2024!T505</f>
        <v>86.32307692307694</v>
      </c>
      <c r="AJ16" s="8">
        <f>+År2024!U505</f>
        <v>85.5230769230769</v>
      </c>
      <c r="AK16" s="16"/>
    </row>
    <row r="17" spans="1:37" x14ac:dyDescent="0.3">
      <c r="A17" s="17">
        <f t="shared" si="1"/>
        <v>13</v>
      </c>
      <c r="B17" s="7">
        <f>+År2024!AN506</f>
        <v>171</v>
      </c>
      <c r="C17" s="17"/>
      <c r="D17" s="3" t="str">
        <f>VLOOKUP(B17,RNR!$G$2:$H$17,2)</f>
        <v>Prima</v>
      </c>
      <c r="E17" s="17"/>
      <c r="F17" s="41">
        <f>+År2024!AD506</f>
        <v>5518</v>
      </c>
      <c r="G17" s="17"/>
      <c r="H17" s="18">
        <f t="shared" si="0"/>
        <v>8.4633199895703921</v>
      </c>
      <c r="I17" s="17"/>
      <c r="J17" s="59">
        <f>+År2024!Y506</f>
        <v>0</v>
      </c>
      <c r="K17" s="17"/>
      <c r="L17" s="8">
        <f>+År2024!I506</f>
        <v>82.191669684896539</v>
      </c>
      <c r="M17" s="18"/>
      <c r="N17" s="10">
        <f>+År2024!W506</f>
        <v>60.611372691053973</v>
      </c>
      <c r="O17" s="17"/>
      <c r="P17" s="32">
        <f>+N17-Slakteri!N17</f>
        <v>-0.27085871390470828</v>
      </c>
      <c r="Q17" s="17"/>
      <c r="R17" s="9">
        <f>+År2024!J506</f>
        <v>12.40398695179411</v>
      </c>
      <c r="S17" s="17"/>
      <c r="T17" s="9">
        <f>+År2024!K506</f>
        <v>14.922993295886917</v>
      </c>
      <c r="U17" s="17"/>
      <c r="V17" s="9">
        <f>+År2024!V506</f>
        <v>2.5190063440928014</v>
      </c>
      <c r="W17" s="17"/>
      <c r="X17" s="9">
        <f>+År2024!M506</f>
        <v>56.884290632360951</v>
      </c>
      <c r="Y17" s="17"/>
      <c r="Z17" s="9">
        <f>+År2024!O506</f>
        <v>12.032385437420739</v>
      </c>
      <c r="AA17" s="17"/>
      <c r="AB17" s="34">
        <f>+År2024!P506</f>
        <v>49.841637977894543</v>
      </c>
      <c r="AC17" s="18"/>
      <c r="AD17" s="34">
        <f>+År2024!Q506</f>
        <v>47.843840579710154</v>
      </c>
      <c r="AE17" s="18"/>
      <c r="AF17" s="34">
        <f>+År2024!R506</f>
        <v>147.87210144927539</v>
      </c>
      <c r="AG17" s="34">
        <f>+År2024!S506</f>
        <v>143.41224415866691</v>
      </c>
      <c r="AH17" s="17"/>
      <c r="AI17" s="8">
        <f>+År2024!T506</f>
        <v>86.964578051431005</v>
      </c>
      <c r="AJ17" s="8">
        <f>+År2024!U506</f>
        <v>83.528938790293637</v>
      </c>
      <c r="AK17" s="16"/>
    </row>
    <row r="18" spans="1:37" x14ac:dyDescent="0.3">
      <c r="A18" s="17">
        <f t="shared" si="1"/>
        <v>14</v>
      </c>
      <c r="B18" s="7">
        <f>+År2024!AN507</f>
        <v>181</v>
      </c>
      <c r="C18" s="17"/>
      <c r="D18" s="3" t="str">
        <f>VLOOKUP(B18,RNR!$G$2:$H$17,2)</f>
        <v>Horns</v>
      </c>
      <c r="E18" s="17"/>
      <c r="F18" s="41">
        <f>+År2024!AD507</f>
        <v>598</v>
      </c>
      <c r="G18" s="17"/>
      <c r="H18" s="18">
        <f t="shared" si="0"/>
        <v>0.91719198147210845</v>
      </c>
      <c r="I18" s="17"/>
      <c r="J18" s="59">
        <f>+År2024!Y507</f>
        <v>0</v>
      </c>
      <c r="K18" s="17"/>
      <c r="L18" s="8">
        <f>+År2024!I507</f>
        <v>78.377870216306178</v>
      </c>
      <c r="M18" s="18"/>
      <c r="N18" s="10">
        <f>+År2024!W507</f>
        <v>62.254575707154736</v>
      </c>
      <c r="O18" s="17"/>
      <c r="P18" s="32">
        <f>+N18-Slakteri!N18</f>
        <v>0.3892656296353536</v>
      </c>
      <c r="Q18" s="17"/>
      <c r="R18" s="9">
        <f>+År2024!J507</f>
        <v>11.410702341137124</v>
      </c>
      <c r="S18" s="17"/>
      <c r="T18" s="9">
        <f>+År2024!K507</f>
        <v>12.487959866220733</v>
      </c>
      <c r="U18" s="17"/>
      <c r="V18" s="9">
        <f>+År2024!V507</f>
        <v>1.0772575250836083</v>
      </c>
      <c r="W18" s="17"/>
      <c r="X18" s="9">
        <f>+År2024!M507</f>
        <v>57.248829431438111</v>
      </c>
      <c r="Y18" s="17"/>
      <c r="Z18" s="9">
        <f>+År2024!O507</f>
        <v>11.588352745424295</v>
      </c>
      <c r="AA18" s="17"/>
      <c r="AB18" s="34">
        <f>+År2024!P507</f>
        <v>47.374376039933445</v>
      </c>
      <c r="AC18" s="18"/>
      <c r="AD18" s="34">
        <f>+År2024!Q507</f>
        <v>44.008319467554074</v>
      </c>
      <c r="AE18" s="18"/>
      <c r="AF18" s="34">
        <f>+År2024!R507</f>
        <v>135.01497504159735</v>
      </c>
      <c r="AG18" s="34">
        <f>+År2024!S507</f>
        <v>124.05823627287852</v>
      </c>
      <c r="AH18" s="17"/>
      <c r="AI18" s="8">
        <f>+År2024!T507</f>
        <v>89.161730449251181</v>
      </c>
      <c r="AJ18" s="8">
        <f>+År2024!U507</f>
        <v>80.809983361064923</v>
      </c>
      <c r="AK18" s="16"/>
    </row>
    <row r="19" spans="1:37" x14ac:dyDescent="0.3">
      <c r="A19" s="17">
        <f t="shared" si="1"/>
        <v>15</v>
      </c>
      <c r="B19" s="7">
        <f>+År2024!AN508</f>
        <v>470</v>
      </c>
      <c r="C19" s="17"/>
      <c r="D19" s="3" t="str">
        <f>VLOOKUP(B19,RNR!$G$2:$H$17,2)</f>
        <v>Jens Eide</v>
      </c>
      <c r="E19" s="17"/>
      <c r="F19" s="41">
        <f>+År2024!AD508</f>
        <v>546</v>
      </c>
      <c r="G19" s="17"/>
      <c r="H19" s="18">
        <f t="shared" si="0"/>
        <v>0.83743615699627294</v>
      </c>
      <c r="I19" s="17"/>
      <c r="J19" s="59">
        <f>+År2024!Y508</f>
        <v>0</v>
      </c>
      <c r="K19" s="17"/>
      <c r="L19" s="8">
        <f>+År2024!I508</f>
        <v>91.365036231884147</v>
      </c>
      <c r="M19" s="18"/>
      <c r="N19" s="10">
        <f>+År2024!W508</f>
        <v>59.050724637681149</v>
      </c>
      <c r="O19" s="17"/>
      <c r="P19" s="32">
        <f>+N19-Slakteri!N19</f>
        <v>-0.36323640127989876</v>
      </c>
      <c r="Q19" s="17"/>
      <c r="R19" s="9">
        <f>+År2024!J508</f>
        <v>14.776190476190465</v>
      </c>
      <c r="S19" s="17"/>
      <c r="T19" s="9">
        <f>+År2024!K508</f>
        <v>17.275457875457882</v>
      </c>
      <c r="U19" s="17"/>
      <c r="V19" s="9">
        <f>+År2024!V508</f>
        <v>2.4992673992674139</v>
      </c>
      <c r="W19" s="17"/>
      <c r="X19" s="9">
        <f>+År2024!M508</f>
        <v>62.549450549450576</v>
      </c>
      <c r="Y19" s="17"/>
      <c r="Z19" s="9">
        <f>+År2024!O508</f>
        <v>11.998168498168484</v>
      </c>
      <c r="AA19" s="17"/>
      <c r="AB19" s="34">
        <f>+År2024!P508</f>
        <v>42.410256410256409</v>
      </c>
      <c r="AC19" s="18"/>
      <c r="AD19" s="34">
        <f>+År2024!Q508</f>
        <v>42.873394495412846</v>
      </c>
      <c r="AE19" s="18"/>
      <c r="AF19" s="34">
        <f>+År2024!R508</f>
        <v>117.2967032967033</v>
      </c>
      <c r="AG19" s="34">
        <f>+År2024!S508</f>
        <v>120.3113553113553</v>
      </c>
      <c r="AH19" s="17"/>
      <c r="AI19" s="8">
        <f>+År2024!T508</f>
        <v>89.516304347826107</v>
      </c>
      <c r="AJ19" s="8">
        <f>+År2024!U508</f>
        <v>88.015217391304347</v>
      </c>
      <c r="AK19" s="16"/>
    </row>
    <row r="20" spans="1:37" x14ac:dyDescent="0.3">
      <c r="A20" s="17">
        <f t="shared" si="1"/>
        <v>16</v>
      </c>
      <c r="B20" s="7">
        <f>+År2024!AN509</f>
        <v>643</v>
      </c>
      <c r="C20" s="17"/>
      <c r="D20" s="3" t="str">
        <f>VLOOKUP(B20,RNR!$G$2:$H$17,2)</f>
        <v>Bjerka</v>
      </c>
      <c r="E20" s="17"/>
      <c r="F20" s="41">
        <f>+År2024!AD509</f>
        <v>5121</v>
      </c>
      <c r="G20" s="17"/>
      <c r="H20" s="18">
        <f t="shared" si="0"/>
        <v>7.8544149450144944</v>
      </c>
      <c r="I20" s="17"/>
      <c r="J20" s="59">
        <f>+År2024!Y509</f>
        <v>0</v>
      </c>
      <c r="K20" s="17"/>
      <c r="L20" s="8">
        <f>+År2024!I509</f>
        <v>78.57363387978144</v>
      </c>
      <c r="M20" s="18"/>
      <c r="N20" s="10">
        <f>+År2024!W509</f>
        <v>60.949453551912576</v>
      </c>
      <c r="O20" s="17"/>
      <c r="P20" s="32">
        <f>+N20-Slakteri!N20</f>
        <v>0.17753006862280074</v>
      </c>
      <c r="Q20" s="17"/>
      <c r="R20" s="9">
        <f>+År2024!J509</f>
        <v>12.432727982815839</v>
      </c>
      <c r="S20" s="17"/>
      <c r="T20" s="9">
        <f>+År2024!K509</f>
        <v>14.011599297012262</v>
      </c>
      <c r="U20" s="17"/>
      <c r="V20" s="9">
        <f>+År2024!V509</f>
        <v>1.5788713141964212</v>
      </c>
      <c r="W20" s="17"/>
      <c r="X20" s="9">
        <f>+År2024!M509</f>
        <v>56.814020699082015</v>
      </c>
      <c r="Y20" s="17"/>
      <c r="Z20" s="9">
        <f>+År2024!O509</f>
        <v>11.383053494728617</v>
      </c>
      <c r="AA20" s="17"/>
      <c r="AB20" s="34">
        <f>+År2024!P509</f>
        <v>47.144865286997266</v>
      </c>
      <c r="AC20" s="18"/>
      <c r="AD20" s="34">
        <f>+År2024!Q509</f>
        <v>46.679617336977749</v>
      </c>
      <c r="AE20" s="18"/>
      <c r="AF20" s="34">
        <f>+År2024!R509</f>
        <v>136.51874267864113</v>
      </c>
      <c r="AG20" s="34">
        <f>+År2024!S509</f>
        <v>130.78680203045681</v>
      </c>
      <c r="AH20" s="17"/>
      <c r="AI20" s="8">
        <f>+År2024!T509</f>
        <v>86.367993754879222</v>
      </c>
      <c r="AJ20" s="8">
        <f>+År2024!U509</f>
        <v>81.9665105386416</v>
      </c>
      <c r="AK20" s="16"/>
    </row>
    <row r="21" spans="1:37" x14ac:dyDescent="0.3">
      <c r="A21" s="17"/>
      <c r="B21" s="16"/>
      <c r="C21" s="16"/>
      <c r="D21" s="16"/>
      <c r="E21" s="16"/>
      <c r="F21" s="42"/>
      <c r="G21" s="16"/>
      <c r="H21" s="16"/>
      <c r="I21" s="16"/>
      <c r="J21" s="42"/>
      <c r="K21" s="16"/>
      <c r="L21" s="16"/>
      <c r="M21" s="18"/>
      <c r="N21" s="16"/>
      <c r="O21" s="17"/>
      <c r="P21" s="17"/>
      <c r="Q21" s="17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22"/>
      <c r="AC21" s="18"/>
      <c r="AD21" s="22"/>
      <c r="AE21" s="22"/>
      <c r="AF21" s="16"/>
      <c r="AG21" s="16"/>
      <c r="AH21" s="16"/>
      <c r="AI21" s="16"/>
      <c r="AJ21" s="16"/>
      <c r="AK21" s="16"/>
    </row>
    <row r="22" spans="1:37" x14ac:dyDescent="0.3">
      <c r="E22" s="16"/>
      <c r="F22" s="45">
        <f>SUM(F5:F21)</f>
        <v>65199</v>
      </c>
      <c r="G22" s="16"/>
      <c r="H22" s="16"/>
      <c r="I22" s="16"/>
      <c r="J22" s="45">
        <f>SUM(J5:J21)</f>
        <v>33285</v>
      </c>
      <c r="K22" s="16"/>
      <c r="L22" s="29">
        <f>+Total!L7</f>
        <v>82.864019801785346</v>
      </c>
      <c r="M22" s="18"/>
      <c r="N22" s="28">
        <f>+Total!AA7</f>
        <v>60.610123105513168</v>
      </c>
      <c r="O22" s="17"/>
      <c r="P22" s="32">
        <f>+Total!AB7</f>
        <v>8.29524479695678E-2</v>
      </c>
      <c r="Q22" s="17"/>
      <c r="R22" s="28">
        <f>+Total!N7</f>
        <v>12.559003646323427</v>
      </c>
      <c r="S22" s="17"/>
      <c r="T22" s="28">
        <f>+Total!Q7</f>
        <v>14.814382222558203</v>
      </c>
      <c r="U22" s="17"/>
      <c r="V22" s="28">
        <f>+Total!S7</f>
        <v>2.2553785762347807</v>
      </c>
      <c r="W22" s="17"/>
      <c r="X22" s="28">
        <f>+Total!V7</f>
        <v>58.222400929023891</v>
      </c>
      <c r="Y22" s="17"/>
      <c r="Z22" s="28">
        <f>+Total!Y7</f>
        <v>11.463244369995342</v>
      </c>
      <c r="AA22" s="17"/>
      <c r="AB22" s="76">
        <f>+Total!AC7</f>
        <v>47.032151700413088</v>
      </c>
      <c r="AC22" s="18"/>
      <c r="AD22" s="76">
        <f>+Total!AE7</f>
        <v>46.276323997353593</v>
      </c>
      <c r="AE22" s="22"/>
      <c r="AF22" s="75">
        <f>+Total!AG7</f>
        <v>131.3595099185647</v>
      </c>
      <c r="AG22" s="75">
        <f>+Total!AI7</f>
        <v>131.20201186885069</v>
      </c>
      <c r="AH22" s="17"/>
      <c r="AI22" s="29">
        <f>+Total!AK7</f>
        <v>87.491386973466717</v>
      </c>
      <c r="AJ22" s="29">
        <f>+Total!AM7</f>
        <v>83.713593747066625</v>
      </c>
      <c r="AK22" s="16"/>
    </row>
    <row r="23" spans="1:37" x14ac:dyDescent="0.3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  <c r="Q23" s="17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22"/>
      <c r="AC23" s="22"/>
      <c r="AD23" s="22"/>
      <c r="AE23" s="16"/>
      <c r="AF23" s="16"/>
      <c r="AG23" s="16"/>
      <c r="AH23" s="16"/>
      <c r="AI23" s="16"/>
      <c r="AJ23" s="16"/>
      <c r="AK23" s="16"/>
    </row>
    <row r="24" spans="1:37" x14ac:dyDescent="0.3"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F24" s="2"/>
      <c r="AG24" s="2"/>
      <c r="AH24" s="2"/>
      <c r="AI24" s="2"/>
      <c r="AJ24" s="2"/>
    </row>
    <row r="25" spans="1:37" x14ac:dyDescent="0.3"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F25" s="2"/>
      <c r="AG25" s="2"/>
      <c r="AH25" s="2"/>
      <c r="AI25" s="2"/>
      <c r="AJ25" s="2"/>
    </row>
    <row r="26" spans="1:37" x14ac:dyDescent="0.3"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F26" s="2"/>
      <c r="AG26" s="2"/>
      <c r="AH26" s="2"/>
      <c r="AI26" s="2"/>
      <c r="AJ26" s="2"/>
    </row>
    <row r="27" spans="1:37" x14ac:dyDescent="0.3">
      <c r="A27">
        <v>7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F27" s="2"/>
      <c r="AG27" s="2"/>
      <c r="AH27" s="2"/>
      <c r="AI27" s="2"/>
      <c r="AJ27" s="2"/>
    </row>
    <row r="28" spans="1:37" x14ac:dyDescent="0.3"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F28" s="2"/>
      <c r="AG28" s="2"/>
      <c r="AH28" s="2"/>
      <c r="AI28" s="2"/>
      <c r="AJ28" s="2"/>
    </row>
    <row r="29" spans="1:37" x14ac:dyDescent="0.3"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F29" s="2"/>
      <c r="AG29" s="2"/>
      <c r="AH29" s="2"/>
      <c r="AI29" s="2"/>
      <c r="AJ29" s="2"/>
    </row>
    <row r="30" spans="1:37" x14ac:dyDescent="0.3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F30" s="2"/>
      <c r="AG30" s="2"/>
      <c r="AH30" s="2"/>
      <c r="AI30" s="2"/>
      <c r="AJ30" s="2"/>
    </row>
    <row r="31" spans="1:37" x14ac:dyDescent="0.3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F31" s="2"/>
      <c r="AG31" s="2"/>
      <c r="AH31" s="2"/>
      <c r="AI31" s="2"/>
      <c r="AJ31" s="2"/>
    </row>
    <row r="32" spans="1:37" x14ac:dyDescent="0.3"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F32" s="2"/>
      <c r="AG32" s="2"/>
      <c r="AH32" s="2"/>
      <c r="AI32" s="2"/>
      <c r="AJ32" s="2"/>
    </row>
    <row r="33" spans="14:36" x14ac:dyDescent="0.3"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F33" s="2"/>
      <c r="AG33" s="2"/>
      <c r="AH33" s="2"/>
      <c r="AI33" s="2"/>
      <c r="AJ33" s="2"/>
    </row>
    <row r="34" spans="14:36" x14ac:dyDescent="0.3"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F34" s="2"/>
      <c r="AG34" s="2"/>
      <c r="AH34" s="2"/>
      <c r="AI34" s="2"/>
      <c r="AJ34" s="2"/>
    </row>
    <row r="35" spans="14:36" x14ac:dyDescent="0.3"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F35" s="2"/>
      <c r="AG35" s="2"/>
      <c r="AH35" s="2"/>
      <c r="AI35" s="2"/>
      <c r="AJ35" s="2"/>
    </row>
    <row r="36" spans="14:36" x14ac:dyDescent="0.3"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F36" s="2"/>
      <c r="AG36" s="2"/>
      <c r="AH36" s="2"/>
      <c r="AI36" s="2"/>
      <c r="AJ36" s="2"/>
    </row>
    <row r="37" spans="14:36" x14ac:dyDescent="0.3"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F37" s="2"/>
      <c r="AG37" s="2"/>
      <c r="AH37" s="2"/>
      <c r="AI37" s="2"/>
      <c r="AJ37" s="2"/>
    </row>
    <row r="38" spans="14:36" x14ac:dyDescent="0.3"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F38" s="2"/>
      <c r="AG38" s="2"/>
      <c r="AH38" s="2"/>
      <c r="AI38" s="2"/>
      <c r="AJ38" s="2"/>
    </row>
    <row r="39" spans="14:36" x14ac:dyDescent="0.3"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F39" s="2"/>
      <c r="AG39" s="2"/>
      <c r="AH39" s="2"/>
      <c r="AI39" s="2"/>
      <c r="AJ39" s="2"/>
    </row>
    <row r="40" spans="14:36" x14ac:dyDescent="0.3"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F40" s="2"/>
      <c r="AG40" s="2"/>
      <c r="AH40" s="2"/>
      <c r="AI40" s="2"/>
      <c r="AJ40" s="2"/>
    </row>
    <row r="41" spans="14:36" x14ac:dyDescent="0.3"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F41" s="2"/>
      <c r="AG41" s="2"/>
      <c r="AH41" s="2"/>
      <c r="AI41" s="2"/>
      <c r="AJ41" s="2"/>
    </row>
    <row r="42" spans="14:36" x14ac:dyDescent="0.3"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F42" s="2"/>
      <c r="AG42" s="2"/>
      <c r="AH42" s="2"/>
      <c r="AI42" s="2"/>
      <c r="AJ42" s="2"/>
    </row>
    <row r="43" spans="14:36" x14ac:dyDescent="0.3"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F43" s="2"/>
      <c r="AG43" s="2"/>
      <c r="AH43" s="2"/>
      <c r="AI43" s="2"/>
      <c r="AJ43" s="2"/>
    </row>
    <row r="44" spans="14:36" x14ac:dyDescent="0.3"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F44" s="2"/>
      <c r="AG44" s="2"/>
      <c r="AH44" s="2"/>
      <c r="AI44" s="2"/>
      <c r="AJ44" s="2"/>
    </row>
    <row r="45" spans="14:36" x14ac:dyDescent="0.3"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F45" s="2"/>
      <c r="AG45" s="2"/>
      <c r="AH45" s="2"/>
      <c r="AI45" s="2"/>
      <c r="AJ45" s="2"/>
    </row>
    <row r="46" spans="14:36" x14ac:dyDescent="0.3"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F46" s="2"/>
      <c r="AG46" s="2"/>
      <c r="AH46" s="2"/>
      <c r="AI46" s="2"/>
      <c r="AJ46" s="2"/>
    </row>
    <row r="47" spans="14:36" x14ac:dyDescent="0.3"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F47" s="2"/>
      <c r="AG47" s="2"/>
      <c r="AH47" s="2"/>
      <c r="AI47" s="2"/>
      <c r="AJ47" s="2"/>
    </row>
    <row r="48" spans="14:36" x14ac:dyDescent="0.3"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F48" s="2"/>
      <c r="AG48" s="2"/>
      <c r="AH48" s="2"/>
      <c r="AI48" s="2"/>
      <c r="AJ48" s="2"/>
    </row>
    <row r="49" spans="14:36" x14ac:dyDescent="0.3"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F49" s="2"/>
      <c r="AG49" s="2"/>
      <c r="AH49" s="2"/>
      <c r="AI49" s="2"/>
      <c r="AJ49" s="2"/>
    </row>
  </sheetData>
  <conditionalFormatting sqref="AB5:AB20">
    <cfRule type="top10" dxfId="94" priority="18" percent="1" bottom="1" rank="10"/>
  </conditionalFormatting>
  <conditionalFormatting sqref="R5:R20">
    <cfRule type="top10" dxfId="93" priority="19" percent="1" bottom="1" rank="10"/>
    <cfRule type="top10" dxfId="92" priority="20" percent="1" rank="10"/>
  </conditionalFormatting>
  <conditionalFormatting sqref="T5:T20">
    <cfRule type="top10" dxfId="91" priority="21" percent="1" bottom="1" rank="10"/>
    <cfRule type="top10" dxfId="90" priority="22" percent="1" rank="10"/>
  </conditionalFormatting>
  <conditionalFormatting sqref="V5:V20">
    <cfRule type="top10" dxfId="89" priority="23" percent="1" bottom="1" rank="10"/>
    <cfRule type="top10" dxfId="88" priority="24" percent="1" rank="10"/>
  </conditionalFormatting>
  <conditionalFormatting sqref="X5:X20">
    <cfRule type="top10" dxfId="87" priority="25" percent="1" bottom="1" rank="10"/>
    <cfRule type="top10" dxfId="86" priority="26" percent="1" rank="10"/>
  </conditionalFormatting>
  <conditionalFormatting sqref="N5:N20">
    <cfRule type="top10" dxfId="85" priority="16" percent="1" rank="10"/>
    <cfRule type="top10" dxfId="84" priority="17" percent="1" bottom="1" rank="10"/>
    <cfRule type="top10" dxfId="83" priority="27" percent="1" bottom="1" rank="10"/>
  </conditionalFormatting>
  <conditionalFormatting sqref="AB5:AB20">
    <cfRule type="top10" dxfId="82" priority="14" percent="1" bottom="1" rank="10"/>
    <cfRule type="top10" dxfId="81" priority="15" percent="1" rank="10"/>
  </conditionalFormatting>
  <conditionalFormatting sqref="AD5:AD20">
    <cfRule type="top10" dxfId="80" priority="12" percent="1" bottom="1" rank="10"/>
    <cfRule type="top10" dxfId="79" priority="13" percent="1" rank="10"/>
  </conditionalFormatting>
  <conditionalFormatting sqref="AF5:AF20">
    <cfRule type="top10" dxfId="78" priority="10" percent="1" bottom="1" rank="10"/>
    <cfRule type="top10" dxfId="77" priority="11" percent="1" rank="10"/>
  </conditionalFormatting>
  <conditionalFormatting sqref="AG5:AG20">
    <cfRule type="top10" dxfId="76" priority="8" percent="1" bottom="1" rank="10"/>
    <cfRule type="top10" dxfId="75" priority="9" percent="1" rank="10"/>
  </conditionalFormatting>
  <conditionalFormatting sqref="AI5:AI20">
    <cfRule type="top10" dxfId="74" priority="6" percent="1" bottom="1" rank="10"/>
    <cfRule type="top10" dxfId="73" priority="7" percent="1" rank="10"/>
  </conditionalFormatting>
  <conditionalFormatting sqref="AJ5:AJ20">
    <cfRule type="top10" dxfId="72" priority="4" percent="1" bottom="1" rank="10"/>
    <cfRule type="top10" dxfId="71" priority="5" percent="1" rank="10"/>
  </conditionalFormatting>
  <conditionalFormatting sqref="P5:P20">
    <cfRule type="cellIs" dxfId="70" priority="3" operator="lessThan">
      <formula>0</formula>
    </cfRule>
  </conditionalFormatting>
  <conditionalFormatting sqref="L5:L20">
    <cfRule type="top10" dxfId="69" priority="1" percent="1" bottom="1" rank="10"/>
    <cfRule type="top10" dxfId="68" priority="2" percent="1" rank="10"/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07983-4B68-49BF-B463-82EA2F8F5467}">
  <sheetPr>
    <pageSetUpPr fitToPage="1"/>
  </sheetPr>
  <dimension ref="A1:AH55"/>
  <sheetViews>
    <sheetView zoomScale="117" zoomScaleNormal="117" workbookViewId="0">
      <pane xSplit="6" ySplit="4" topLeftCell="G5" activePane="bottomRight" state="frozen"/>
      <selection pane="topRight" activeCell="E1" sqref="E1"/>
      <selection pane="bottomLeft" activeCell="A3" sqref="A3"/>
      <selection pane="bottomRight" activeCell="A5" sqref="A5"/>
    </sheetView>
  </sheetViews>
  <sheetFormatPr baseColWidth="10" defaultColWidth="11.44140625" defaultRowHeight="14.4" x14ac:dyDescent="0.3"/>
  <cols>
    <col min="1" max="1" width="3.6640625" customWidth="1"/>
    <col min="2" max="2" width="4" customWidth="1"/>
    <col min="3" max="3" width="1.88671875" customWidth="1"/>
    <col min="4" max="4" width="13" customWidth="1"/>
    <col min="5" max="5" width="1.88671875" customWidth="1"/>
    <col min="6" max="6" width="9" style="56" customWidth="1"/>
    <col min="7" max="7" width="1.6640625" customWidth="1"/>
    <col min="8" max="8" width="5.33203125" customWidth="1"/>
    <col min="9" max="9" width="1" customWidth="1"/>
    <col min="10" max="10" width="7.33203125" style="56" customWidth="1"/>
    <col min="11" max="11" width="1.44140625" customWidth="1"/>
    <col min="12" max="12" width="7" style="2" customWidth="1"/>
    <col min="13" max="13" width="2.44140625" style="2" customWidth="1"/>
    <col min="14" max="14" width="8.109375" customWidth="1"/>
    <col min="15" max="15" width="1.6640625" customWidth="1"/>
    <col min="16" max="16" width="7.33203125" customWidth="1"/>
    <col min="17" max="17" width="2.5546875" customWidth="1"/>
    <col min="18" max="18" width="8" customWidth="1"/>
    <col min="19" max="19" width="2.5546875" customWidth="1"/>
    <col min="20" max="20" width="7.44140625" customWidth="1"/>
    <col min="21" max="21" width="2.44140625" customWidth="1"/>
    <col min="22" max="22" width="7.33203125" customWidth="1"/>
    <col min="23" max="23" width="2.33203125" customWidth="1"/>
    <col min="24" max="24" width="8.5546875" customWidth="1"/>
    <col min="25" max="25" width="1.5546875" customWidth="1"/>
    <col min="26" max="26" width="7.33203125" style="2" customWidth="1"/>
    <col min="27" max="27" width="6.33203125" style="2" customWidth="1"/>
    <col min="28" max="28" width="2" style="2" customWidth="1"/>
    <col min="29" max="29" width="7" customWidth="1"/>
    <col min="30" max="30" width="6.33203125" customWidth="1"/>
    <col min="31" max="31" width="1.5546875" customWidth="1"/>
    <col min="32" max="32" width="6.88671875" customWidth="1"/>
    <col min="33" max="33" width="6.109375" customWidth="1"/>
    <col min="34" max="34" width="10.109375" customWidth="1"/>
  </cols>
  <sheetData>
    <row r="1" spans="1:34" x14ac:dyDescent="0.3">
      <c r="A1" s="17"/>
      <c r="B1" s="17"/>
      <c r="C1" s="17"/>
      <c r="D1" s="17"/>
      <c r="E1" s="17"/>
      <c r="F1" s="43"/>
      <c r="G1" s="17"/>
      <c r="H1" s="17"/>
      <c r="I1" s="17"/>
      <c r="J1" s="43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8"/>
      <c r="AA1" s="18"/>
      <c r="AB1" s="18"/>
      <c r="AC1" s="17"/>
      <c r="AD1" s="17"/>
      <c r="AE1" s="17"/>
      <c r="AF1" s="17"/>
      <c r="AG1" s="17"/>
      <c r="AH1" s="17"/>
    </row>
    <row r="2" spans="1:34" ht="22.2" x14ac:dyDescent="0.35">
      <c r="A2" s="17"/>
      <c r="B2" s="26" t="s">
        <v>218</v>
      </c>
      <c r="C2" s="17"/>
      <c r="D2" s="17"/>
      <c r="E2" s="17"/>
      <c r="F2" s="43"/>
      <c r="G2" s="17"/>
      <c r="H2" s="17"/>
      <c r="I2" s="17"/>
      <c r="J2" s="43"/>
      <c r="K2" s="17"/>
      <c r="L2" s="17"/>
      <c r="M2" s="17"/>
      <c r="N2" s="17"/>
      <c r="O2" s="17"/>
      <c r="P2" s="17"/>
      <c r="Q2" s="17"/>
      <c r="R2" s="17" t="s">
        <v>63</v>
      </c>
      <c r="S2" s="17"/>
      <c r="T2" s="17"/>
      <c r="U2" s="17"/>
      <c r="V2" s="17"/>
      <c r="W2" s="17"/>
      <c r="X2" s="17"/>
      <c r="Y2" s="17"/>
      <c r="Z2" s="18"/>
      <c r="AA2" s="18"/>
      <c r="AB2" s="18"/>
      <c r="AC2" s="17"/>
      <c r="AD2" s="17"/>
      <c r="AE2" s="17"/>
      <c r="AF2" s="17"/>
      <c r="AG2" s="17"/>
      <c r="AH2" s="17"/>
    </row>
    <row r="3" spans="1:34" ht="17.399999999999999" customHeight="1" x14ac:dyDescent="0.3">
      <c r="A3" s="17"/>
      <c r="B3" s="17"/>
      <c r="C3" s="17"/>
      <c r="D3" s="17"/>
      <c r="E3" s="17"/>
      <c r="F3" s="43"/>
      <c r="G3" s="17" t="s">
        <v>65</v>
      </c>
      <c r="H3" s="17"/>
      <c r="I3" s="17"/>
      <c r="J3" s="43" t="s">
        <v>65</v>
      </c>
      <c r="K3" s="17"/>
      <c r="L3" s="18" t="s">
        <v>66</v>
      </c>
      <c r="M3" s="18"/>
      <c r="N3" s="17"/>
      <c r="O3" s="17"/>
      <c r="P3" s="17"/>
      <c r="Q3" s="17"/>
      <c r="R3" s="17" t="s">
        <v>69</v>
      </c>
      <c r="S3" s="17"/>
      <c r="T3" s="17"/>
      <c r="U3" s="17"/>
      <c r="V3" s="17"/>
      <c r="W3" s="17"/>
      <c r="X3" s="17" t="s">
        <v>64</v>
      </c>
      <c r="Y3" s="17"/>
      <c r="Z3" s="18" t="s">
        <v>97</v>
      </c>
      <c r="AA3" s="18"/>
      <c r="AB3" s="18"/>
      <c r="AC3" s="17" t="s">
        <v>205</v>
      </c>
      <c r="AD3" s="17"/>
      <c r="AE3" s="17"/>
      <c r="AF3" s="17" t="s">
        <v>206</v>
      </c>
      <c r="AG3" s="17"/>
      <c r="AH3" s="16"/>
    </row>
    <row r="4" spans="1:34" x14ac:dyDescent="0.3">
      <c r="A4" s="17"/>
      <c r="B4" s="17" t="s">
        <v>207</v>
      </c>
      <c r="C4" s="17"/>
      <c r="D4" s="17"/>
      <c r="E4" s="17"/>
      <c r="F4" s="43" t="s">
        <v>7</v>
      </c>
      <c r="G4" s="17" t="s">
        <v>59</v>
      </c>
      <c r="H4" s="17"/>
      <c r="I4" s="17"/>
      <c r="J4" s="43" t="s">
        <v>74</v>
      </c>
      <c r="K4" s="17"/>
      <c r="L4" s="18" t="s">
        <v>75</v>
      </c>
      <c r="M4" s="18"/>
      <c r="N4" s="17" t="s">
        <v>67</v>
      </c>
      <c r="O4" s="17"/>
      <c r="P4" s="17" t="s">
        <v>68</v>
      </c>
      <c r="Q4" s="17"/>
      <c r="R4" s="17" t="s">
        <v>67</v>
      </c>
      <c r="S4" s="17"/>
      <c r="T4" s="17" t="s">
        <v>78</v>
      </c>
      <c r="U4" s="17"/>
      <c r="V4" s="17" t="s">
        <v>79</v>
      </c>
      <c r="W4" s="17"/>
      <c r="X4" s="17" t="s">
        <v>70</v>
      </c>
      <c r="Y4" s="17"/>
      <c r="Z4" s="18" t="s">
        <v>99</v>
      </c>
      <c r="AA4" s="18" t="s">
        <v>100</v>
      </c>
      <c r="AB4" s="18"/>
      <c r="AC4" s="17" t="s">
        <v>99</v>
      </c>
      <c r="AD4" s="17" t="s">
        <v>100</v>
      </c>
      <c r="AE4" s="17"/>
      <c r="AF4" s="17">
        <v>1</v>
      </c>
      <c r="AG4" s="17">
        <v>2</v>
      </c>
      <c r="AH4" s="16"/>
    </row>
    <row r="5" spans="1:34" x14ac:dyDescent="0.3">
      <c r="A5" s="17"/>
      <c r="B5" s="7">
        <f>+År2024!AO422</f>
        <v>40</v>
      </c>
      <c r="C5" s="17"/>
      <c r="D5" s="3" t="str">
        <f>VLOOKUP(B5,RNR!$J$2:$K$23,2)</f>
        <v xml:space="preserve">  40,1 - 55 kg</v>
      </c>
      <c r="E5" s="17"/>
      <c r="F5" s="41">
        <f>+År2024!H422</f>
        <v>4244</v>
      </c>
      <c r="G5" s="17"/>
      <c r="H5" s="18">
        <f>100*F5/$F$28</f>
        <v>0.58586011968443064</v>
      </c>
      <c r="I5" s="17"/>
      <c r="J5" s="59">
        <f>+År2024!Y422</f>
        <v>1096</v>
      </c>
      <c r="K5" s="17"/>
      <c r="L5" s="8">
        <f>+År2024!I422</f>
        <v>49.393499057493031</v>
      </c>
      <c r="M5" s="18"/>
      <c r="N5" s="9">
        <f>+År2024!J422</f>
        <v>8.9086088379705242</v>
      </c>
      <c r="O5" s="17"/>
      <c r="P5" s="9">
        <f>+År2024!K422</f>
        <v>10.213285103584338</v>
      </c>
      <c r="Q5" s="17"/>
      <c r="R5" s="9">
        <f>+År2024!V422</f>
        <v>1.3046762656138138</v>
      </c>
      <c r="S5" s="17"/>
      <c r="T5" s="9">
        <f>+År2024!M422</f>
        <v>44.108714238737271</v>
      </c>
      <c r="U5" s="17"/>
      <c r="V5" s="9">
        <f>+År2024!O422</f>
        <v>10.487757100881508</v>
      </c>
      <c r="W5" s="17"/>
      <c r="X5" s="10">
        <f>+År2024!W422</f>
        <v>62.678369462770995</v>
      </c>
      <c r="Y5" s="17"/>
      <c r="Z5" s="68">
        <f>+År2024!P422</f>
        <v>51.285433715220947</v>
      </c>
      <c r="AA5" s="68">
        <f>+År2024!Q422</f>
        <v>50.028515240904625</v>
      </c>
      <c r="AB5" s="18"/>
      <c r="AC5" s="69">
        <f>+År2024!R422</f>
        <v>125.95521412226221</v>
      </c>
      <c r="AD5" s="69">
        <f>+År2024!S422</f>
        <v>121.17091503267972</v>
      </c>
      <c r="AE5" s="17"/>
      <c r="AF5" s="8">
        <f>+År2024!T422</f>
        <v>66.601269841269826</v>
      </c>
      <c r="AG5" s="8">
        <f>+År2024!U422</f>
        <v>62.533714285714353</v>
      </c>
      <c r="AH5" s="16"/>
    </row>
    <row r="6" spans="1:34" x14ac:dyDescent="0.3">
      <c r="A6" s="17"/>
      <c r="B6" s="7">
        <f>+År2024!AO423</f>
        <v>55</v>
      </c>
      <c r="C6" s="17"/>
      <c r="D6" s="3" t="str">
        <f>VLOOKUP(B6,RNR!$J$2:$K$23,2)</f>
        <v xml:space="preserve">  55,1 - 63 kg</v>
      </c>
      <c r="E6" s="17"/>
      <c r="F6" s="41">
        <f>+År2024!H423</f>
        <v>10828</v>
      </c>
      <c r="G6" s="17"/>
      <c r="H6" s="18">
        <f t="shared" ref="H6:H26" si="0">100*F6/$F$28</f>
        <v>1.4947439622862901</v>
      </c>
      <c r="I6" s="17"/>
      <c r="J6" s="59">
        <f>+År2024!Y423</f>
        <v>2599</v>
      </c>
      <c r="K6" s="17"/>
      <c r="L6" s="8">
        <f>+År2024!I423</f>
        <v>59.923535278906542</v>
      </c>
      <c r="M6" s="18"/>
      <c r="N6" s="9">
        <f>+År2024!J423</f>
        <v>9.6685430874147649</v>
      </c>
      <c r="O6" s="17"/>
      <c r="P6" s="9">
        <f>+År2024!K423</f>
        <v>11.001263783917722</v>
      </c>
      <c r="Q6" s="17"/>
      <c r="R6" s="9">
        <f>+År2024!V423</f>
        <v>1.3327206965029583</v>
      </c>
      <c r="S6" s="17"/>
      <c r="T6" s="9">
        <f>+År2024!M423</f>
        <v>48.73676124395972</v>
      </c>
      <c r="U6" s="17"/>
      <c r="V6" s="9">
        <f>+År2024!O423</f>
        <v>10.632305214913899</v>
      </c>
      <c r="W6" s="17"/>
      <c r="X6" s="10">
        <f>+År2024!W423</f>
        <v>62.839674916882153</v>
      </c>
      <c r="Y6" s="17"/>
      <c r="Z6" s="68">
        <f>+År2024!P423</f>
        <v>49.1716232961586</v>
      </c>
      <c r="AA6" s="68">
        <f>+År2024!Q423</f>
        <v>48.16139828932689</v>
      </c>
      <c r="AB6" s="18"/>
      <c r="AC6" s="69">
        <f>+År2024!R423</f>
        <v>129.34985133795837</v>
      </c>
      <c r="AD6" s="69">
        <f>+År2024!S423</f>
        <v>125.42140468227421</v>
      </c>
      <c r="AE6" s="17"/>
      <c r="AF6" s="8">
        <f>+År2024!T423</f>
        <v>74.791950389104997</v>
      </c>
      <c r="AG6" s="8">
        <f>+År2024!U423</f>
        <v>69.010214007782125</v>
      </c>
      <c r="AH6" s="16"/>
    </row>
    <row r="7" spans="1:34" x14ac:dyDescent="0.3">
      <c r="A7" s="17"/>
      <c r="B7" s="7">
        <f>+År2024!AO424</f>
        <v>63</v>
      </c>
      <c r="C7" s="17"/>
      <c r="D7" s="3" t="str">
        <f>VLOOKUP(B7,RNR!$J$2:$K$23,2)</f>
        <v xml:space="preserve">  63,1 - 65 kg</v>
      </c>
      <c r="E7" s="17"/>
      <c r="F7" s="41">
        <f>+År2024!H424</f>
        <v>6298</v>
      </c>
      <c r="G7" s="17"/>
      <c r="H7" s="18">
        <f t="shared" si="0"/>
        <v>0.86940316535639595</v>
      </c>
      <c r="I7" s="17"/>
      <c r="J7" s="59">
        <f>+År2024!Y424</f>
        <v>1415</v>
      </c>
      <c r="K7" s="17"/>
      <c r="L7" s="8">
        <f>+År2024!I424</f>
        <v>64.114712607176983</v>
      </c>
      <c r="M7" s="18"/>
      <c r="N7" s="9">
        <f>+År2024!J424</f>
        <v>10.090486082260091</v>
      </c>
      <c r="O7" s="17"/>
      <c r="P7" s="9">
        <f>+År2024!K424</f>
        <v>11.570170336518508</v>
      </c>
      <c r="Q7" s="17"/>
      <c r="R7" s="9">
        <f>+År2024!V424</f>
        <v>1.4796842542584143</v>
      </c>
      <c r="S7" s="17"/>
      <c r="T7" s="9">
        <f>+År2024!M424</f>
        <v>50.800540091400151</v>
      </c>
      <c r="U7" s="17"/>
      <c r="V7" s="9">
        <f>+År2024!O424</f>
        <v>10.724434295204501</v>
      </c>
      <c r="W7" s="17"/>
      <c r="X7" s="10">
        <f>+År2024!W424</f>
        <v>62.770085741505241</v>
      </c>
      <c r="Y7" s="17"/>
      <c r="Z7" s="68">
        <f>+År2024!P424</f>
        <v>48.818446198587459</v>
      </c>
      <c r="AA7" s="68">
        <f>+År2024!Q424</f>
        <v>47.803489821354383</v>
      </c>
      <c r="AB7" s="18"/>
      <c r="AC7" s="69">
        <f>+År2024!R424</f>
        <v>129.65593853820602</v>
      </c>
      <c r="AD7" s="69">
        <f>+År2024!S424</f>
        <v>126.3913223998339</v>
      </c>
      <c r="AE7" s="17"/>
      <c r="AF7" s="8">
        <f>+År2024!T424</f>
        <v>77.93999179655475</v>
      </c>
      <c r="AG7" s="8">
        <f>+År2024!U424</f>
        <v>72.156357670221553</v>
      </c>
      <c r="AH7" s="16"/>
    </row>
    <row r="8" spans="1:34" x14ac:dyDescent="0.3">
      <c r="A8" s="17"/>
      <c r="B8" s="7">
        <f>+År2024!AO425</f>
        <v>65</v>
      </c>
      <c r="C8" s="17"/>
      <c r="D8" s="3" t="str">
        <f>VLOOKUP(B8,RNR!$J$2:$K$23,2)</f>
        <v xml:space="preserve">  65,1 - 67 kg</v>
      </c>
      <c r="E8" s="17"/>
      <c r="F8" s="41">
        <f>+År2024!H425</f>
        <v>8873</v>
      </c>
      <c r="G8" s="17"/>
      <c r="H8" s="18">
        <f t="shared" si="0"/>
        <v>1.2248673048916008</v>
      </c>
      <c r="I8" s="17"/>
      <c r="J8" s="59">
        <f>+År2024!Y425</f>
        <v>1872</v>
      </c>
      <c r="K8" s="17"/>
      <c r="L8" s="8">
        <f>+År2024!I425</f>
        <v>66.105405161726679</v>
      </c>
      <c r="M8" s="18"/>
      <c r="N8" s="9">
        <f>+År2024!J425</f>
        <v>10.381570953276452</v>
      </c>
      <c r="O8" s="17"/>
      <c r="P8" s="9">
        <f>+År2024!K425</f>
        <v>11.949124583996536</v>
      </c>
      <c r="Q8" s="17"/>
      <c r="R8" s="9">
        <f>+År2024!V425</f>
        <v>1.5675536307200852</v>
      </c>
      <c r="S8" s="17"/>
      <c r="T8" s="9">
        <f>+År2024!M425</f>
        <v>51.570626537404237</v>
      </c>
      <c r="U8" s="17"/>
      <c r="V8" s="9">
        <f>+År2024!O425</f>
        <v>10.893190689605312</v>
      </c>
      <c r="W8" s="17"/>
      <c r="X8" s="10">
        <f>+År2024!W425</f>
        <v>62.0406852248394</v>
      </c>
      <c r="Y8" s="17"/>
      <c r="Z8" s="68">
        <f>+År2024!P425</f>
        <v>48.618655097613875</v>
      </c>
      <c r="AA8" s="68">
        <f>+År2024!Q425</f>
        <v>47.533844373734439</v>
      </c>
      <c r="AB8" s="18"/>
      <c r="AC8" s="69">
        <f>+År2024!R425</f>
        <v>130.12201821598961</v>
      </c>
      <c r="AD8" s="69">
        <f>+År2024!S425</f>
        <v>126.66329333526096</v>
      </c>
      <c r="AE8" s="17"/>
      <c r="AF8" s="8">
        <f>+År2024!T425</f>
        <v>79.569395934726757</v>
      </c>
      <c r="AG8" s="8">
        <f>+År2024!U425</f>
        <v>73.579301460062993</v>
      </c>
      <c r="AH8" s="16"/>
    </row>
    <row r="9" spans="1:34" x14ac:dyDescent="0.3">
      <c r="A9" s="17"/>
      <c r="B9" s="7">
        <f>+År2024!AO426</f>
        <v>67</v>
      </c>
      <c r="C9" s="17"/>
      <c r="D9" s="3" t="str">
        <f>VLOOKUP(B9,RNR!$J$2:$K$23,2)</f>
        <v xml:space="preserve">  67,1 - 69 kg</v>
      </c>
      <c r="E9" s="17"/>
      <c r="F9" s="41">
        <f>+År2024!H426</f>
        <v>12556</v>
      </c>
      <c r="G9" s="17"/>
      <c r="H9" s="18">
        <f t="shared" si="0"/>
        <v>1.7332845576714684</v>
      </c>
      <c r="I9" s="17"/>
      <c r="J9" s="59">
        <f>+År2024!Y426</f>
        <v>2783</v>
      </c>
      <c r="K9" s="17"/>
      <c r="L9" s="8">
        <f>+År2024!I426</f>
        <v>68.117621057662063</v>
      </c>
      <c r="M9" s="18"/>
      <c r="N9" s="9">
        <f>+År2024!J426</f>
        <v>10.644867156001238</v>
      </c>
      <c r="O9" s="17"/>
      <c r="P9" s="9">
        <f>+År2024!K426</f>
        <v>12.295088408644411</v>
      </c>
      <c r="Q9" s="17"/>
      <c r="R9" s="9">
        <f>+År2024!V426</f>
        <v>1.650221252643167</v>
      </c>
      <c r="S9" s="17"/>
      <c r="T9" s="9">
        <f>+År2024!M426</f>
        <v>52.39838692999696</v>
      </c>
      <c r="U9" s="17"/>
      <c r="V9" s="9">
        <f>+År2024!O426</f>
        <v>11.039979328165357</v>
      </c>
      <c r="W9" s="17"/>
      <c r="X9" s="10">
        <f>+År2024!W426</f>
        <v>61.964956992672811</v>
      </c>
      <c r="Y9" s="17"/>
      <c r="Z9" s="68">
        <f>+År2024!P426</f>
        <v>48.35815492812079</v>
      </c>
      <c r="AA9" s="68">
        <f>+År2024!Q426</f>
        <v>47.281017369727046</v>
      </c>
      <c r="AB9" s="18"/>
      <c r="AC9" s="69">
        <f>+År2024!R426</f>
        <v>129.76400661567089</v>
      </c>
      <c r="AD9" s="69">
        <f>+År2024!S426</f>
        <v>127.5084237726098</v>
      </c>
      <c r="AE9" s="17"/>
      <c r="AF9" s="8">
        <f>+År2024!T426</f>
        <v>80.833572306431904</v>
      </c>
      <c r="AG9" s="8">
        <f>+År2024!U426</f>
        <v>74.990188447357468</v>
      </c>
      <c r="AH9" s="16"/>
    </row>
    <row r="10" spans="1:34" x14ac:dyDescent="0.3">
      <c r="A10" s="17"/>
      <c r="B10" s="7">
        <f>+År2024!AO427</f>
        <v>69</v>
      </c>
      <c r="C10" s="17"/>
      <c r="D10" s="3" t="str">
        <f>VLOOKUP(B10,RNR!$J$2:$K$23,2)</f>
        <v xml:space="preserve">  69,1 - 71 kg</v>
      </c>
      <c r="E10" s="17"/>
      <c r="F10" s="41">
        <f>+År2024!H427</f>
        <v>17138</v>
      </c>
      <c r="G10" s="17"/>
      <c r="H10" s="18">
        <f t="shared" si="0"/>
        <v>2.3658036595550831</v>
      </c>
      <c r="I10" s="17"/>
      <c r="J10" s="59">
        <f>+År2024!Y427</f>
        <v>3840</v>
      </c>
      <c r="K10" s="17"/>
      <c r="L10" s="8">
        <f>+År2024!I427</f>
        <v>70.102268642782292</v>
      </c>
      <c r="M10" s="18"/>
      <c r="N10" s="9">
        <f>+År2024!J427</f>
        <v>10.990751970891456</v>
      </c>
      <c r="O10" s="17"/>
      <c r="P10" s="9">
        <f>+År2024!K427</f>
        <v>12.709530303030277</v>
      </c>
      <c r="Q10" s="17"/>
      <c r="R10" s="9">
        <f>+År2024!V427</f>
        <v>1.7187783321388244</v>
      </c>
      <c r="S10" s="17"/>
      <c r="T10" s="9">
        <f>+År2024!M427</f>
        <v>53.310515151515162</v>
      </c>
      <c r="U10" s="17"/>
      <c r="V10" s="9">
        <f>+År2024!O427</f>
        <v>11.038249545729824</v>
      </c>
      <c r="W10" s="17"/>
      <c r="X10" s="10">
        <f>+År2024!W427</f>
        <v>61.761057299568208</v>
      </c>
      <c r="Y10" s="17"/>
      <c r="Z10" s="68">
        <f>+År2024!P427</f>
        <v>48.158094083781549</v>
      </c>
      <c r="AA10" s="68">
        <f>+År2024!Q427</f>
        <v>47.184517497348871</v>
      </c>
      <c r="AB10" s="18"/>
      <c r="AC10" s="69">
        <f>+År2024!R427</f>
        <v>130.22630224106601</v>
      </c>
      <c r="AD10" s="69">
        <f>+År2024!S427</f>
        <v>127.72251665657178</v>
      </c>
      <c r="AE10" s="17"/>
      <c r="AF10" s="8">
        <f>+År2024!T427</f>
        <v>82.124377585558307</v>
      </c>
      <c r="AG10" s="8">
        <f>+År2024!U427</f>
        <v>76.477201955622533</v>
      </c>
      <c r="AH10" s="16"/>
    </row>
    <row r="11" spans="1:34" x14ac:dyDescent="0.3">
      <c r="A11" s="17"/>
      <c r="B11" s="7">
        <f>+År2024!AO428</f>
        <v>71</v>
      </c>
      <c r="C11" s="17"/>
      <c r="D11" s="3" t="str">
        <f>VLOOKUP(B11,RNR!$J$2:$K$23,2)</f>
        <v xml:space="preserve">  71,1 - 73 kg</v>
      </c>
      <c r="E11" s="17"/>
      <c r="F11" s="41">
        <f>+År2024!H428</f>
        <v>25080</v>
      </c>
      <c r="G11" s="17"/>
      <c r="H11" s="18">
        <f t="shared" si="0"/>
        <v>3.4621516969098778</v>
      </c>
      <c r="I11" s="17"/>
      <c r="J11" s="59">
        <f>+År2024!Y428</f>
        <v>6064</v>
      </c>
      <c r="K11" s="17"/>
      <c r="L11" s="8">
        <f>+År2024!I428</f>
        <v>72.077567783092903</v>
      </c>
      <c r="M11" s="18"/>
      <c r="N11" s="9">
        <f>+År2024!J428</f>
        <v>11.225160434897951</v>
      </c>
      <c r="O11" s="17"/>
      <c r="P11" s="9">
        <f>+År2024!K428</f>
        <v>13.058373966504076</v>
      </c>
      <c r="Q11" s="17"/>
      <c r="R11" s="9">
        <f>+År2024!V428</f>
        <v>1.8332135316061215</v>
      </c>
      <c r="S11" s="17"/>
      <c r="T11" s="9">
        <f>+År2024!M428</f>
        <v>54.165200339198911</v>
      </c>
      <c r="U11" s="17"/>
      <c r="V11" s="9">
        <f>+År2024!O428</f>
        <v>11.132965984952898</v>
      </c>
      <c r="W11" s="17"/>
      <c r="X11" s="10">
        <f>+År2024!W428</f>
        <v>61.594298245614013</v>
      </c>
      <c r="Y11" s="17"/>
      <c r="Z11" s="68">
        <f>+År2024!P428</f>
        <v>48.035138859444565</v>
      </c>
      <c r="AA11" s="68">
        <f>+År2024!Q428</f>
        <v>47.097509273979853</v>
      </c>
      <c r="AB11" s="18"/>
      <c r="AC11" s="69">
        <f>+År2024!R428</f>
        <v>130.88570974407881</v>
      </c>
      <c r="AD11" s="69">
        <f>+År2024!S428</f>
        <v>128.97859602649001</v>
      </c>
      <c r="AE11" s="17"/>
      <c r="AF11" s="8">
        <f>+År2024!T428</f>
        <v>83.347631080227188</v>
      </c>
      <c r="AG11" s="8">
        <f>+År2024!U428</f>
        <v>77.794093493366944</v>
      </c>
      <c r="AH11" s="16"/>
    </row>
    <row r="12" spans="1:34" x14ac:dyDescent="0.3">
      <c r="A12" s="17"/>
      <c r="B12" s="7">
        <f>+År2024!AO429</f>
        <v>73</v>
      </c>
      <c r="C12" s="17"/>
      <c r="D12" s="3" t="str">
        <f>VLOOKUP(B12,RNR!$J$2:$K$23,2)</f>
        <v xml:space="preserve">  73,1 - 75 kg</v>
      </c>
      <c r="E12" s="17"/>
      <c r="F12" s="41">
        <f>+År2024!H429</f>
        <v>32657</v>
      </c>
      <c r="G12" s="17"/>
      <c r="H12" s="18">
        <f t="shared" si="0"/>
        <v>4.5081135552625948</v>
      </c>
      <c r="I12" s="17"/>
      <c r="J12" s="59">
        <f>+År2024!Y429</f>
        <v>8057</v>
      </c>
      <c r="K12" s="17"/>
      <c r="L12" s="8">
        <f>+År2024!I429</f>
        <v>74.087231527692893</v>
      </c>
      <c r="M12" s="18"/>
      <c r="N12" s="9">
        <f>+År2024!J429</f>
        <v>11.501657594237264</v>
      </c>
      <c r="O12" s="17"/>
      <c r="P12" s="9">
        <f>+År2024!K429</f>
        <v>13.417234747739277</v>
      </c>
      <c r="Q12" s="17"/>
      <c r="R12" s="9">
        <f>+År2024!V429</f>
        <v>1.9155771535020141</v>
      </c>
      <c r="S12" s="17"/>
      <c r="T12" s="9">
        <f>+År2024!M429</f>
        <v>54.986750685380223</v>
      </c>
      <c r="U12" s="17"/>
      <c r="V12" s="9">
        <f>+År2024!O429</f>
        <v>11.235880235602171</v>
      </c>
      <c r="W12" s="17"/>
      <c r="X12" s="10">
        <f>+År2024!W429</f>
        <v>61.392993845117424</v>
      </c>
      <c r="Y12" s="17"/>
      <c r="Z12" s="68">
        <f>+År2024!P429</f>
        <v>47.876381498158011</v>
      </c>
      <c r="AA12" s="68">
        <f>+År2024!Q429</f>
        <v>46.924244904641057</v>
      </c>
      <c r="AB12" s="18"/>
      <c r="AC12" s="69">
        <f>+År2024!R429</f>
        <v>131.02716079682577</v>
      </c>
      <c r="AD12" s="69">
        <f>+År2024!S429</f>
        <v>129.50480631570335</v>
      </c>
      <c r="AE12" s="17"/>
      <c r="AF12" s="8">
        <f>+År2024!T429</f>
        <v>84.360789259559809</v>
      </c>
      <c r="AG12" s="8">
        <f>+År2024!U429</f>
        <v>79.139446704637891</v>
      </c>
      <c r="AH12" s="16"/>
    </row>
    <row r="13" spans="1:34" x14ac:dyDescent="0.3">
      <c r="A13" s="17"/>
      <c r="B13" s="7">
        <f>+År2024!AO430</f>
        <v>75</v>
      </c>
      <c r="C13" s="17"/>
      <c r="D13" s="3" t="str">
        <f>VLOOKUP(B13,RNR!$J$2:$K$23,2)</f>
        <v xml:space="preserve">  75,1 - 77 kg</v>
      </c>
      <c r="E13" s="17"/>
      <c r="F13" s="41">
        <f>+År2024!H430</f>
        <v>44295</v>
      </c>
      <c r="G13" s="17"/>
      <c r="H13" s="18">
        <f t="shared" si="0"/>
        <v>6.1146734216356871</v>
      </c>
      <c r="I13" s="17"/>
      <c r="J13" s="59">
        <f>+År2024!Y430</f>
        <v>12384</v>
      </c>
      <c r="K13" s="17"/>
      <c r="L13" s="8">
        <f>+År2024!I430</f>
        <v>76.06002347894038</v>
      </c>
      <c r="M13" s="18"/>
      <c r="N13" s="9">
        <f>+År2024!J430</f>
        <v>11.80009461633079</v>
      </c>
      <c r="O13" s="17"/>
      <c r="P13" s="9">
        <f>+År2024!K430</f>
        <v>13.777214391574352</v>
      </c>
      <c r="Q13" s="17"/>
      <c r="R13" s="9">
        <f>+År2024!V430</f>
        <v>1.9771197752435601</v>
      </c>
      <c r="S13" s="17"/>
      <c r="T13" s="9">
        <f>+År2024!M430</f>
        <v>55.762942641818469</v>
      </c>
      <c r="U13" s="17"/>
      <c r="V13" s="9">
        <f>+År2024!O430</f>
        <v>11.294788941080197</v>
      </c>
      <c r="W13" s="17"/>
      <c r="X13" s="10">
        <f>+År2024!W430</f>
        <v>61.207156563946256</v>
      </c>
      <c r="Y13" s="17"/>
      <c r="Z13" s="68">
        <f>+År2024!P430</f>
        <v>47.710577772171057</v>
      </c>
      <c r="AA13" s="68">
        <f>+År2024!Q430</f>
        <v>46.840113528855248</v>
      </c>
      <c r="AB13" s="18"/>
      <c r="AC13" s="69">
        <f>+År2024!R430</f>
        <v>131.47005232961351</v>
      </c>
      <c r="AD13" s="69">
        <f>+År2024!S430</f>
        <v>130.01771641132336</v>
      </c>
      <c r="AE13" s="17"/>
      <c r="AF13" s="8">
        <f>+År2024!T430</f>
        <v>85.394160263446722</v>
      </c>
      <c r="AG13" s="8">
        <f>+År2024!U430</f>
        <v>80.350860906382906</v>
      </c>
      <c r="AH13" s="16"/>
    </row>
    <row r="14" spans="1:34" x14ac:dyDescent="0.3">
      <c r="A14" s="17"/>
      <c r="B14" s="7">
        <f>+År2024!AO431</f>
        <v>77</v>
      </c>
      <c r="C14" s="17"/>
      <c r="D14" s="3" t="str">
        <f>VLOOKUP(B14,RNR!$J$2:$K$23,2)</f>
        <v xml:space="preserve">  77,1 - 79 kg</v>
      </c>
      <c r="E14" s="17"/>
      <c r="F14" s="41">
        <f>+År2024!H431</f>
        <v>55826</v>
      </c>
      <c r="G14" s="17"/>
      <c r="H14" s="18">
        <f t="shared" si="0"/>
        <v>7.7064625451232391</v>
      </c>
      <c r="I14" s="17"/>
      <c r="J14" s="59">
        <f>+År2024!Y431</f>
        <v>16876</v>
      </c>
      <c r="K14" s="17"/>
      <c r="L14" s="8">
        <f>+År2024!I431</f>
        <v>78.090493318526015</v>
      </c>
      <c r="M14" s="18"/>
      <c r="N14" s="9">
        <f>+År2024!J431</f>
        <v>12.083409137895401</v>
      </c>
      <c r="O14" s="17"/>
      <c r="P14" s="9">
        <f>+År2024!K431</f>
        <v>14.161283488774684</v>
      </c>
      <c r="Q14" s="17"/>
      <c r="R14" s="9">
        <f>+År2024!V431</f>
        <v>2.0778743508792861</v>
      </c>
      <c r="S14" s="17"/>
      <c r="T14" s="9">
        <f>+År2024!M431</f>
        <v>56.620141059756691</v>
      </c>
      <c r="U14" s="17"/>
      <c r="V14" s="9">
        <f>+År2024!O431</f>
        <v>11.357127728270804</v>
      </c>
      <c r="W14" s="17"/>
      <c r="X14" s="10">
        <f>+År2024!W431</f>
        <v>61.01382868197615</v>
      </c>
      <c r="Y14" s="17"/>
      <c r="Z14" s="68">
        <f>+År2024!P431</f>
        <v>47.352912295209059</v>
      </c>
      <c r="AA14" s="68">
        <f>+År2024!Q431</f>
        <v>46.553674798428794</v>
      </c>
      <c r="AB14" s="18"/>
      <c r="AC14" s="69">
        <f>+År2024!R431</f>
        <v>131.28815004262577</v>
      </c>
      <c r="AD14" s="69">
        <f>+År2024!S431</f>
        <v>130.68915637753784</v>
      </c>
      <c r="AE14" s="17"/>
      <c r="AF14" s="8">
        <f>+År2024!T431</f>
        <v>86.242622613878623</v>
      </c>
      <c r="AG14" s="8">
        <f>+År2024!U431</f>
        <v>81.6217557742211</v>
      </c>
      <c r="AH14" s="16"/>
    </row>
    <row r="15" spans="1:34" x14ac:dyDescent="0.3">
      <c r="A15" s="17"/>
      <c r="B15" s="7">
        <f>+År2024!AO432</f>
        <v>79</v>
      </c>
      <c r="C15" s="17"/>
      <c r="D15" s="3" t="str">
        <f>VLOOKUP(B15,RNR!$J$2:$K$23,2)</f>
        <v xml:space="preserve">  79,1 - 81 kg</v>
      </c>
      <c r="E15" s="17"/>
      <c r="F15" s="41">
        <f>+År2024!H432</f>
        <v>63272</v>
      </c>
      <c r="G15" s="17"/>
      <c r="H15" s="18">
        <f t="shared" si="0"/>
        <v>8.7343405967656214</v>
      </c>
      <c r="I15" s="17"/>
      <c r="J15" s="59">
        <f>+År2024!Y432</f>
        <v>19752</v>
      </c>
      <c r="K15" s="17"/>
      <c r="L15" s="8">
        <f>+År2024!I432</f>
        <v>80.063148312052348</v>
      </c>
      <c r="M15" s="18"/>
      <c r="N15" s="9">
        <f>+År2024!J432</f>
        <v>12.324360575366503</v>
      </c>
      <c r="O15" s="17"/>
      <c r="P15" s="9">
        <f>+År2024!K432</f>
        <v>14.493066056276128</v>
      </c>
      <c r="Q15" s="17"/>
      <c r="R15" s="9">
        <f>+År2024!V432</f>
        <v>2.1687054809096242</v>
      </c>
      <c r="S15" s="17"/>
      <c r="T15" s="9">
        <f>+År2024!M432</f>
        <v>57.487715890962846</v>
      </c>
      <c r="U15" s="17"/>
      <c r="V15" s="9">
        <f>+År2024!O432</f>
        <v>11.381452116224802</v>
      </c>
      <c r="W15" s="17"/>
      <c r="X15" s="10">
        <f>+År2024!W432</f>
        <v>60.835503856366159</v>
      </c>
      <c r="Y15" s="17"/>
      <c r="Z15" s="68">
        <f>+År2024!P432</f>
        <v>47.147604291924885</v>
      </c>
      <c r="AA15" s="68">
        <f>+År2024!Q432</f>
        <v>46.386397798487614</v>
      </c>
      <c r="AB15" s="18"/>
      <c r="AC15" s="69">
        <f>+År2024!R432</f>
        <v>131.13519824297771</v>
      </c>
      <c r="AD15" s="69">
        <f>+År2024!S432</f>
        <v>131.02660594993179</v>
      </c>
      <c r="AE15" s="17"/>
      <c r="AF15" s="8">
        <f>+År2024!T432</f>
        <v>87.213741546671486</v>
      </c>
      <c r="AG15" s="8">
        <f>+År2024!U432</f>
        <v>82.858701752771623</v>
      </c>
      <c r="AH15" s="16"/>
    </row>
    <row r="16" spans="1:34" x14ac:dyDescent="0.3">
      <c r="A16" s="17"/>
      <c r="B16" s="7">
        <f>+År2024!AO433</f>
        <v>81</v>
      </c>
      <c r="C16" s="17"/>
      <c r="D16" s="3" t="str">
        <f>VLOOKUP(B16,RNR!$J$2:$K$23,2)</f>
        <v xml:space="preserve">  81,1 - 83 kg</v>
      </c>
      <c r="E16" s="17"/>
      <c r="F16" s="41">
        <f>+År2024!H433</f>
        <v>74844</v>
      </c>
      <c r="G16" s="17"/>
      <c r="H16" s="18">
        <f t="shared" si="0"/>
        <v>10.33178953762053</v>
      </c>
      <c r="I16" s="17"/>
      <c r="J16" s="59">
        <f>+År2024!Y433</f>
        <v>25559</v>
      </c>
      <c r="K16" s="17"/>
      <c r="L16" s="8">
        <f>+År2024!I433</f>
        <v>82.046115119447379</v>
      </c>
      <c r="M16" s="18"/>
      <c r="N16" s="9">
        <f>+År2024!J433</f>
        <v>12.585669959990048</v>
      </c>
      <c r="O16" s="17"/>
      <c r="P16" s="9">
        <f>+År2024!K433</f>
        <v>14.862278822016858</v>
      </c>
      <c r="Q16" s="17"/>
      <c r="R16" s="9">
        <f>+År2024!V433</f>
        <v>2.2766088620268041</v>
      </c>
      <c r="S16" s="17"/>
      <c r="T16" s="9">
        <f>+År2024!M433</f>
        <v>58.258048123431934</v>
      </c>
      <c r="U16" s="17"/>
      <c r="V16" s="9">
        <f>+År2024!O433</f>
        <v>11.474676649394269</v>
      </c>
      <c r="W16" s="17"/>
      <c r="X16" s="10">
        <f>+År2024!W433</f>
        <v>60.664635775746881</v>
      </c>
      <c r="Y16" s="17"/>
      <c r="Z16" s="68">
        <f>+År2024!P433</f>
        <v>46.933820527476122</v>
      </c>
      <c r="AA16" s="68">
        <f>+År2024!Q433</f>
        <v>46.19381443298969</v>
      </c>
      <c r="AB16" s="18"/>
      <c r="AC16" s="69">
        <f>+År2024!R433</f>
        <v>131.1335360006529</v>
      </c>
      <c r="AD16" s="69">
        <f>+År2024!S433</f>
        <v>131.32768223269471</v>
      </c>
      <c r="AE16" s="17"/>
      <c r="AF16" s="8">
        <f>+År2024!T433</f>
        <v>88.000715011172019</v>
      </c>
      <c r="AG16" s="8">
        <f>+År2024!U433</f>
        <v>84.101913467398489</v>
      </c>
      <c r="AH16" s="16"/>
    </row>
    <row r="17" spans="1:34" x14ac:dyDescent="0.3">
      <c r="A17" s="17"/>
      <c r="B17" s="7">
        <f>+År2024!AO434</f>
        <v>83</v>
      </c>
      <c r="C17" s="17"/>
      <c r="D17" s="3" t="str">
        <f>VLOOKUP(B17,RNR!$J$2:$K$23,2)</f>
        <v xml:space="preserve">  83,1 -  85 kg</v>
      </c>
      <c r="E17" s="17"/>
      <c r="F17" s="41">
        <f>+År2024!H434</f>
        <v>77709</v>
      </c>
      <c r="G17" s="17"/>
      <c r="H17" s="18">
        <f t="shared" si="0"/>
        <v>10.72728653170533</v>
      </c>
      <c r="I17" s="17"/>
      <c r="J17" s="59">
        <f>+År2024!Y434</f>
        <v>27367</v>
      </c>
      <c r="K17" s="17"/>
      <c r="L17" s="8">
        <f>+År2024!I434</f>
        <v>84.046099808255747</v>
      </c>
      <c r="M17" s="18"/>
      <c r="N17" s="9">
        <f>+År2024!J434</f>
        <v>12.828337961760569</v>
      </c>
      <c r="O17" s="17"/>
      <c r="P17" s="9">
        <f>+År2024!K434</f>
        <v>15.170480147000076</v>
      </c>
      <c r="Q17" s="17"/>
      <c r="R17" s="9">
        <f>+År2024!V434</f>
        <v>2.3421421852395095</v>
      </c>
      <c r="S17" s="17"/>
      <c r="T17" s="9">
        <f>+År2024!M434</f>
        <v>59.101589837820626</v>
      </c>
      <c r="U17" s="17"/>
      <c r="V17" s="9">
        <f>+År2024!O434</f>
        <v>11.522273253724419</v>
      </c>
      <c r="W17" s="17"/>
      <c r="X17" s="10">
        <f>+År2024!W434</f>
        <v>60.498307789316563</v>
      </c>
      <c r="Y17" s="17"/>
      <c r="Z17" s="68">
        <f>+År2024!P434</f>
        <v>46.57585807328087</v>
      </c>
      <c r="AA17" s="68">
        <f>+År2024!Q434</f>
        <v>45.865439942459851</v>
      </c>
      <c r="AB17" s="18"/>
      <c r="AC17" s="69">
        <f>+År2024!R434</f>
        <v>130.23427795418689</v>
      </c>
      <c r="AD17" s="69">
        <f>+År2024!S434</f>
        <v>130.92405846878867</v>
      </c>
      <c r="AE17" s="17"/>
      <c r="AF17" s="8">
        <f>+År2024!T434</f>
        <v>88.650964636620543</v>
      </c>
      <c r="AG17" s="8">
        <f>+År2024!U434</f>
        <v>85.319567206333147</v>
      </c>
      <c r="AH17" s="16"/>
    </row>
    <row r="18" spans="1:34" x14ac:dyDescent="0.3">
      <c r="A18" s="17"/>
      <c r="B18" s="7">
        <f>+År2024!AO435</f>
        <v>85</v>
      </c>
      <c r="C18" s="17"/>
      <c r="D18" s="3" t="str">
        <f>VLOOKUP(B18,RNR!$J$2:$K$23,2)</f>
        <v xml:space="preserve">  85,1 -  87 kg</v>
      </c>
      <c r="E18" s="17"/>
      <c r="F18" s="41">
        <f>+År2024!H435</f>
        <v>73057</v>
      </c>
      <c r="G18" s="17"/>
      <c r="H18" s="18">
        <f t="shared" si="0"/>
        <v>10.085104326999399</v>
      </c>
      <c r="I18" s="17"/>
      <c r="J18" s="59">
        <f>+År2024!Y435</f>
        <v>26272</v>
      </c>
      <c r="K18" s="17"/>
      <c r="L18" s="8">
        <f>+År2024!I435</f>
        <v>86.045238786145262</v>
      </c>
      <c r="M18" s="18"/>
      <c r="N18" s="9">
        <f>+År2024!J435</f>
        <v>13.041424365504003</v>
      </c>
      <c r="O18" s="17"/>
      <c r="P18" s="9">
        <f>+År2024!K435</f>
        <v>15.470537671379972</v>
      </c>
      <c r="Q18" s="17"/>
      <c r="R18" s="9">
        <f>+År2024!V435</f>
        <v>2.4291133058759655</v>
      </c>
      <c r="S18" s="17"/>
      <c r="T18" s="9">
        <f>+År2024!M435</f>
        <v>59.880100571624986</v>
      </c>
      <c r="U18" s="17"/>
      <c r="V18" s="9">
        <f>+År2024!O435</f>
        <v>11.596137154642957</v>
      </c>
      <c r="W18" s="17"/>
      <c r="X18" s="10">
        <f>+År2024!W435</f>
        <v>60.356557208754801</v>
      </c>
      <c r="Y18" s="17"/>
      <c r="Z18" s="68">
        <f>+År2024!P435</f>
        <v>46.569356086657507</v>
      </c>
      <c r="AA18" s="68">
        <f>+År2024!Q435</f>
        <v>45.871173688736029</v>
      </c>
      <c r="AB18" s="18"/>
      <c r="AC18" s="69">
        <f>+År2024!R435</f>
        <v>131.16328635269852</v>
      </c>
      <c r="AD18" s="69">
        <f>+År2024!S435</f>
        <v>131.76163365273064</v>
      </c>
      <c r="AE18" s="17"/>
      <c r="AF18" s="8">
        <f>+År2024!T435</f>
        <v>89.510082397003302</v>
      </c>
      <c r="AG18" s="8">
        <f>+År2024!U435</f>
        <v>86.42103370786586</v>
      </c>
      <c r="AH18" s="16"/>
    </row>
    <row r="19" spans="1:34" x14ac:dyDescent="0.3">
      <c r="A19" s="17"/>
      <c r="B19" s="7">
        <f>+År2024!AO436</f>
        <v>87</v>
      </c>
      <c r="C19" s="17"/>
      <c r="D19" s="3" t="str">
        <f>VLOOKUP(B19,RNR!$J$2:$K$23,2)</f>
        <v xml:space="preserve">  87,1 -  90 kg</v>
      </c>
      <c r="E19" s="17"/>
      <c r="F19" s="41">
        <f>+År2024!H436</f>
        <v>85900</v>
      </c>
      <c r="G19" s="17"/>
      <c r="H19" s="18">
        <f t="shared" si="0"/>
        <v>11.858007606242364</v>
      </c>
      <c r="I19" s="17"/>
      <c r="J19" s="59">
        <f>+År2024!Y436</f>
        <v>30784</v>
      </c>
      <c r="K19" s="17"/>
      <c r="L19" s="8">
        <f>+År2024!I436</f>
        <v>88.486985564603501</v>
      </c>
      <c r="M19" s="18"/>
      <c r="N19" s="9">
        <f>+År2024!J436</f>
        <v>13.315060240964035</v>
      </c>
      <c r="O19" s="17"/>
      <c r="P19" s="9">
        <f>+År2024!K436</f>
        <v>15.833956960592827</v>
      </c>
      <c r="Q19" s="17"/>
      <c r="R19" s="9">
        <f>+År2024!V436</f>
        <v>2.5188967196287937</v>
      </c>
      <c r="S19" s="17"/>
      <c r="T19" s="9">
        <f>+År2024!M436</f>
        <v>60.812977531166247</v>
      </c>
      <c r="U19" s="17"/>
      <c r="V19" s="9">
        <f>+År2024!O436</f>
        <v>11.647708029196975</v>
      </c>
      <c r="W19" s="17"/>
      <c r="X19" s="10">
        <f>+År2024!W436</f>
        <v>60.139615832363198</v>
      </c>
      <c r="Y19" s="17"/>
      <c r="Z19" s="68">
        <f>+År2024!P436</f>
        <v>46.369383842994061</v>
      </c>
      <c r="AA19" s="68">
        <f>+År2024!Q436</f>
        <v>45.739582192030973</v>
      </c>
      <c r="AB19" s="18"/>
      <c r="AC19" s="69">
        <f>+År2024!R436</f>
        <v>131.2369151032922</v>
      </c>
      <c r="AD19" s="69">
        <f>+År2024!S436</f>
        <v>132.28167369208589</v>
      </c>
      <c r="AE19" s="17"/>
      <c r="AF19" s="8">
        <f>+År2024!T436</f>
        <v>90.22261059133443</v>
      </c>
      <c r="AG19" s="8">
        <f>+År2024!U436</f>
        <v>87.580190753020148</v>
      </c>
      <c r="AH19" s="16"/>
    </row>
    <row r="20" spans="1:34" x14ac:dyDescent="0.3">
      <c r="A20" s="17"/>
      <c r="B20" s="7">
        <f>+År2024!AO437</f>
        <v>90</v>
      </c>
      <c r="C20" s="17"/>
      <c r="D20" s="3" t="str">
        <f>VLOOKUP(B20,RNR!$J$2:$K$23,2)</f>
        <v xml:space="preserve">  90,1 -  95 kg</v>
      </c>
      <c r="E20" s="17"/>
      <c r="F20" s="41">
        <f>+År2024!H437</f>
        <v>80727</v>
      </c>
      <c r="G20" s="17"/>
      <c r="H20" s="18">
        <f t="shared" si="0"/>
        <v>11.143904307673195</v>
      </c>
      <c r="I20" s="17"/>
      <c r="J20" s="59">
        <f>+År2024!Y437</f>
        <v>30244</v>
      </c>
      <c r="K20" s="17"/>
      <c r="L20" s="8">
        <f>+År2024!I437</f>
        <v>92.181658924528151</v>
      </c>
      <c r="M20" s="18"/>
      <c r="N20" s="9">
        <f>+År2024!J437</f>
        <v>13.747820883614295</v>
      </c>
      <c r="O20" s="17"/>
      <c r="P20" s="9">
        <f>+År2024!K437</f>
        <v>16.374842942901136</v>
      </c>
      <c r="Q20" s="17"/>
      <c r="R20" s="9">
        <f>+År2024!V437</f>
        <v>2.6270220592868458</v>
      </c>
      <c r="S20" s="17"/>
      <c r="T20" s="9">
        <f>+År2024!M437</f>
        <v>61.94879240541551</v>
      </c>
      <c r="U20" s="17"/>
      <c r="V20" s="9">
        <f>+År2024!O437</f>
        <v>11.79545844215408</v>
      </c>
      <c r="W20" s="17"/>
      <c r="X20" s="10">
        <f>+År2024!W437</f>
        <v>59.820456600641677</v>
      </c>
      <c r="Y20" s="17"/>
      <c r="Z20" s="68">
        <f>+År2024!P437</f>
        <v>46.367880504148062</v>
      </c>
      <c r="AA20" s="68">
        <f>+År2024!Q437</f>
        <v>45.745516924979555</v>
      </c>
      <c r="AB20" s="18"/>
      <c r="AC20" s="69">
        <f>+År2024!R437</f>
        <v>133.171511743829</v>
      </c>
      <c r="AD20" s="69">
        <f>+År2024!S437</f>
        <v>133.76722023963796</v>
      </c>
      <c r="AE20" s="17"/>
      <c r="AF20" s="8">
        <f>+År2024!T437</f>
        <v>91.384508243883687</v>
      </c>
      <c r="AG20" s="8">
        <f>+År2024!U437</f>
        <v>89.093470367651435</v>
      </c>
      <c r="AH20" s="16"/>
    </row>
    <row r="21" spans="1:34" x14ac:dyDescent="0.3">
      <c r="A21" s="17"/>
      <c r="B21" s="7">
        <f>+År2024!AO438</f>
        <v>95</v>
      </c>
      <c r="C21" s="17"/>
      <c r="D21" s="3" t="str">
        <f>VLOOKUP(B21,RNR!$J$2:$K$23,2)</f>
        <v xml:space="preserve">  95,1 - 100 kg</v>
      </c>
      <c r="E21" s="17"/>
      <c r="F21" s="41">
        <f>+År2024!H438</f>
        <v>32853</v>
      </c>
      <c r="G21" s="17"/>
      <c r="H21" s="18">
        <f t="shared" si="0"/>
        <v>4.53517024316508</v>
      </c>
      <c r="I21" s="17"/>
      <c r="J21" s="59">
        <f>+År2024!Y438</f>
        <v>12980</v>
      </c>
      <c r="K21" s="17"/>
      <c r="L21" s="8">
        <f>+År2024!I438</f>
        <v>97.083344595628091</v>
      </c>
      <c r="M21" s="18"/>
      <c r="N21" s="9">
        <f>+År2024!J438</f>
        <v>14.382829307895213</v>
      </c>
      <c r="O21" s="17"/>
      <c r="P21" s="9">
        <f>+År2024!K438</f>
        <v>17.133424601967359</v>
      </c>
      <c r="Q21" s="17"/>
      <c r="R21" s="9">
        <f>+År2024!V438</f>
        <v>2.7505952940721441</v>
      </c>
      <c r="S21" s="17"/>
      <c r="T21" s="9">
        <f>+År2024!M438</f>
        <v>63.53014907210229</v>
      </c>
      <c r="U21" s="17"/>
      <c r="V21" s="9">
        <f>+År2024!O438</f>
        <v>11.914427608574629</v>
      </c>
      <c r="W21" s="17"/>
      <c r="X21" s="10">
        <f>+År2024!W438</f>
        <v>59.358445195263741</v>
      </c>
      <c r="Y21" s="17"/>
      <c r="Z21" s="68">
        <f>+År2024!P438</f>
        <v>46.181490872210944</v>
      </c>
      <c r="AA21" s="68">
        <f>+År2024!Q438</f>
        <v>45.650899873257281</v>
      </c>
      <c r="AB21" s="18"/>
      <c r="AC21" s="69">
        <f>+År2024!R438</f>
        <v>134.42112733171123</v>
      </c>
      <c r="AD21" s="69">
        <f>+År2024!S438</f>
        <v>135.3285866315309</v>
      </c>
      <c r="AE21" s="17"/>
      <c r="AF21" s="8">
        <f>+År2024!T438</f>
        <v>92.379443772672644</v>
      </c>
      <c r="AG21" s="8">
        <f>+År2024!U438</f>
        <v>90.616424828698641</v>
      </c>
      <c r="AH21" s="16"/>
    </row>
    <row r="22" spans="1:34" x14ac:dyDescent="0.3">
      <c r="A22" s="17"/>
      <c r="B22" s="7">
        <f>+År2024!AO439</f>
        <v>100</v>
      </c>
      <c r="C22" s="17"/>
      <c r="D22" s="3" t="str">
        <f>VLOOKUP(B22,RNR!$J$2:$K$23,2)</f>
        <v>100,1 - 105 kg</v>
      </c>
      <c r="E22" s="17"/>
      <c r="F22" s="41">
        <f>+År2024!H439</f>
        <v>11030</v>
      </c>
      <c r="G22" s="17"/>
      <c r="H22" s="18">
        <f t="shared" si="0"/>
        <v>1.5226289161449742</v>
      </c>
      <c r="I22" s="17"/>
      <c r="J22" s="59">
        <f>+År2024!Y439</f>
        <v>4027</v>
      </c>
      <c r="K22" s="17"/>
      <c r="L22" s="8">
        <f>+År2024!I439</f>
        <v>102.08737443336382</v>
      </c>
      <c r="M22" s="18"/>
      <c r="N22" s="9">
        <f>+År2024!J439</f>
        <v>14.995040369088819</v>
      </c>
      <c r="O22" s="17"/>
      <c r="P22" s="9">
        <f>+År2024!K439</f>
        <v>17.851721653940309</v>
      </c>
      <c r="Q22" s="17"/>
      <c r="R22" s="9">
        <f>+År2024!V439</f>
        <v>2.85668128485149</v>
      </c>
      <c r="S22" s="17"/>
      <c r="T22" s="9">
        <f>+År2024!M439</f>
        <v>64.856418383518402</v>
      </c>
      <c r="U22" s="17"/>
      <c r="V22" s="9">
        <f>+År2024!O439</f>
        <v>12.04311411713914</v>
      </c>
      <c r="W22" s="17"/>
      <c r="X22" s="10">
        <f>+År2024!W439</f>
        <v>58.927289211242091</v>
      </c>
      <c r="Y22" s="17"/>
      <c r="Z22" s="68">
        <f>+År2024!P439</f>
        <v>45.875467895191491</v>
      </c>
      <c r="AA22" s="68">
        <f>+År2024!Q439</f>
        <v>45.38410596026489</v>
      </c>
      <c r="AB22" s="18"/>
      <c r="AC22" s="69">
        <f>+År2024!R439</f>
        <v>134.87795048934944</v>
      </c>
      <c r="AD22" s="69">
        <f>+År2024!S439</f>
        <v>136.78831486544823</v>
      </c>
      <c r="AE22" s="17"/>
      <c r="AF22" s="8">
        <f>+År2024!T439</f>
        <v>93.048439736616245</v>
      </c>
      <c r="AG22" s="8">
        <f>+År2024!U439</f>
        <v>91.469481820784623</v>
      </c>
      <c r="AH22" s="16"/>
    </row>
    <row r="23" spans="1:34" x14ac:dyDescent="0.3">
      <c r="A23" s="17"/>
      <c r="B23" s="7">
        <f>+År2024!AO440</f>
        <v>105</v>
      </c>
      <c r="C23" s="17"/>
      <c r="D23" s="3" t="str">
        <f>VLOOKUP(B23,RNR!$J$2:$K$23,2)</f>
        <v>105,1 - 110 kg</v>
      </c>
      <c r="E23" s="17"/>
      <c r="F23" s="41">
        <f>+År2024!H440</f>
        <v>4097</v>
      </c>
      <c r="G23" s="17"/>
      <c r="H23" s="18">
        <f t="shared" si="0"/>
        <v>0.56556760375756654</v>
      </c>
      <c r="I23" s="17"/>
      <c r="J23" s="59">
        <f>+År2024!Y440</f>
        <v>1536</v>
      </c>
      <c r="K23" s="17"/>
      <c r="L23" s="8">
        <f>+År2024!I440</f>
        <v>107.13545277031945</v>
      </c>
      <c r="M23" s="18"/>
      <c r="N23" s="9">
        <f>+År2024!J440</f>
        <v>15.35439429928743</v>
      </c>
      <c r="O23" s="17"/>
      <c r="P23" s="9">
        <f>+År2024!K440</f>
        <v>18.294424673784128</v>
      </c>
      <c r="Q23" s="17"/>
      <c r="R23" s="9">
        <f>+År2024!V440</f>
        <v>2.9400303744966987</v>
      </c>
      <c r="S23" s="17"/>
      <c r="T23" s="9">
        <f>+År2024!M440</f>
        <v>65.607829181494637</v>
      </c>
      <c r="U23" s="17"/>
      <c r="V23" s="9">
        <f>+År2024!O440</f>
        <v>12.229102412020556</v>
      </c>
      <c r="W23" s="17"/>
      <c r="X23" s="10">
        <f>+År2024!W440</f>
        <v>58.415181840370991</v>
      </c>
      <c r="Y23" s="17"/>
      <c r="Z23" s="68">
        <f>+År2024!P440</f>
        <v>45.382759984183487</v>
      </c>
      <c r="AA23" s="68">
        <f>+År2024!Q440</f>
        <v>44.905421448357743</v>
      </c>
      <c r="AB23" s="18"/>
      <c r="AC23" s="69">
        <f>+År2024!R440</f>
        <v>136.22775800711747</v>
      </c>
      <c r="AD23" s="69">
        <f>+År2024!S440</f>
        <v>136.8533017002768</v>
      </c>
      <c r="AE23" s="17"/>
      <c r="AF23" s="8">
        <f>+År2024!T440</f>
        <v>92.8419443355547</v>
      </c>
      <c r="AG23" s="8">
        <f>+År2024!U440</f>
        <v>91.185495883966965</v>
      </c>
      <c r="AH23" s="16"/>
    </row>
    <row r="24" spans="1:34" x14ac:dyDescent="0.3">
      <c r="A24" s="17"/>
      <c r="B24" s="7">
        <f>+År2024!AO441</f>
        <v>110</v>
      </c>
      <c r="C24" s="17"/>
      <c r="D24" s="3" t="str">
        <f>VLOOKUP(B24,RNR!$J$2:$K$23,2)</f>
        <v>110,1 - 115 kg</v>
      </c>
      <c r="E24" s="17"/>
      <c r="F24" s="41">
        <f>+År2024!H441</f>
        <v>1703</v>
      </c>
      <c r="G24" s="17"/>
      <c r="H24" s="18">
        <f t="shared" si="0"/>
        <v>0.23508948723435094</v>
      </c>
      <c r="I24" s="17"/>
      <c r="J24" s="59">
        <f>+År2024!Y441</f>
        <v>664</v>
      </c>
      <c r="K24" s="17"/>
      <c r="L24" s="8">
        <f>+År2024!I441</f>
        <v>112.16721080446263</v>
      </c>
      <c r="M24" s="18"/>
      <c r="N24" s="9">
        <f>+År2024!J441</f>
        <v>15.561560975609757</v>
      </c>
      <c r="O24" s="17"/>
      <c r="P24" s="9">
        <f>+År2024!K441</f>
        <v>18.739766081871363</v>
      </c>
      <c r="Q24" s="17"/>
      <c r="R24" s="9">
        <f>+År2024!V441</f>
        <v>3.1782051062616041</v>
      </c>
      <c r="S24" s="17"/>
      <c r="T24" s="9">
        <f>+År2024!M441</f>
        <v>66.666666666666686</v>
      </c>
      <c r="U24" s="17"/>
      <c r="V24" s="9">
        <f>+År2024!O441</f>
        <v>12.442843232716678</v>
      </c>
      <c r="W24" s="17"/>
      <c r="X24" s="10">
        <f>+År2024!W441</f>
        <v>58.489724016441585</v>
      </c>
      <c r="Y24" s="17"/>
      <c r="Z24" s="68">
        <f>+År2024!P441</f>
        <v>44.858536585365854</v>
      </c>
      <c r="AA24" s="68">
        <f>+År2024!Q441</f>
        <v>44.710526315789473</v>
      </c>
      <c r="AB24" s="18"/>
      <c r="AC24" s="69">
        <f>+År2024!R441</f>
        <v>136.18421052631578</v>
      </c>
      <c r="AD24" s="69">
        <f>+År2024!S441</f>
        <v>136.95715676728335</v>
      </c>
      <c r="AE24" s="17"/>
      <c r="AF24" s="8">
        <f>+År2024!T441</f>
        <v>93.175822050290151</v>
      </c>
      <c r="AG24" s="8">
        <f>+År2024!U441</f>
        <v>91.045261121856868</v>
      </c>
      <c r="AH24" s="16"/>
    </row>
    <row r="25" spans="1:34" x14ac:dyDescent="0.3">
      <c r="A25" s="17"/>
      <c r="B25" s="7">
        <f>+År2024!AO442</f>
        <v>115</v>
      </c>
      <c r="C25" s="17"/>
      <c r="D25" s="3" t="str">
        <f>VLOOKUP(B25,RNR!$J$2:$K$23,2)</f>
        <v>115,1 - 120 kg</v>
      </c>
      <c r="E25" s="17"/>
      <c r="F25" s="41">
        <f>+År2024!H442</f>
        <v>905</v>
      </c>
      <c r="G25" s="17"/>
      <c r="H25" s="18">
        <f t="shared" si="0"/>
        <v>0.12493011505994575</v>
      </c>
      <c r="I25" s="17"/>
      <c r="J25" s="59">
        <f>+År2024!Y442</f>
        <v>377</v>
      </c>
      <c r="K25" s="17"/>
      <c r="L25" s="8">
        <f>+År2024!I442</f>
        <v>117.36206629834243</v>
      </c>
      <c r="M25" s="18"/>
      <c r="N25" s="9">
        <f>+År2024!J442</f>
        <v>15.987961165048548</v>
      </c>
      <c r="O25" s="17"/>
      <c r="P25" s="9">
        <f>+År2024!K442</f>
        <v>18.911025145067718</v>
      </c>
      <c r="Q25" s="17"/>
      <c r="R25" s="9">
        <f>+År2024!V442</f>
        <v>2.9230639800191724</v>
      </c>
      <c r="S25" s="17"/>
      <c r="T25" s="9">
        <f>+År2024!M442</f>
        <v>66.76208897485489</v>
      </c>
      <c r="U25" s="17"/>
      <c r="V25" s="9">
        <f>+År2024!O442</f>
        <v>12.684719535783362</v>
      </c>
      <c r="W25" s="17"/>
      <c r="X25" s="10">
        <f>+År2024!W442</f>
        <v>58.116022099447513</v>
      </c>
      <c r="Y25" s="17"/>
      <c r="Z25" s="68">
        <f>+År2024!P442</f>
        <v>42.835589941972927</v>
      </c>
      <c r="AA25" s="68">
        <f>+År2024!Q442</f>
        <v>42.628626692456471</v>
      </c>
      <c r="AB25" s="18"/>
      <c r="AC25" s="69">
        <f>+År2024!R442</f>
        <v>132.96711798839456</v>
      </c>
      <c r="AD25" s="69">
        <f>+År2024!S442</f>
        <v>133.51837524177952</v>
      </c>
      <c r="AE25" s="17"/>
      <c r="AF25" s="8">
        <f>+År2024!T442</f>
        <v>92.176045627376453</v>
      </c>
      <c r="AG25" s="8">
        <f>+År2024!U442</f>
        <v>90.407604562737674</v>
      </c>
      <c r="AH25" s="16"/>
    </row>
    <row r="26" spans="1:34" x14ac:dyDescent="0.3">
      <c r="A26" s="17"/>
      <c r="B26" s="7">
        <f>+År2024!AO443</f>
        <v>120</v>
      </c>
      <c r="C26" s="17"/>
      <c r="D26" s="3" t="str">
        <f>VLOOKUP(B26,RNR!$J$2:$K$23,2)</f>
        <v>120,1 - 125 kg</v>
      </c>
      <c r="E26" s="17"/>
      <c r="F26" s="41">
        <f>+År2024!H443</f>
        <v>513</v>
      </c>
      <c r="G26" s="17"/>
      <c r="H26" s="18">
        <f t="shared" si="0"/>
        <v>7.0816739254974767E-2</v>
      </c>
      <c r="I26" s="17"/>
      <c r="J26" s="59">
        <f>+År2024!Y443</f>
        <v>200</v>
      </c>
      <c r="K26" s="17"/>
      <c r="L26" s="8">
        <f>+År2024!I443</f>
        <v>122.26964912280702</v>
      </c>
      <c r="M26" s="18"/>
      <c r="N26" s="9">
        <f>+År2024!J443</f>
        <v>16.25328947368422</v>
      </c>
      <c r="O26" s="17"/>
      <c r="P26" s="9">
        <f>+År2024!K443</f>
        <v>19.180263157894728</v>
      </c>
      <c r="Q26" s="17"/>
      <c r="R26" s="9">
        <f>+År2024!V443</f>
        <v>2.9269736842105099</v>
      </c>
      <c r="S26" s="17"/>
      <c r="T26" s="9">
        <f>+År2024!M443</f>
        <v>68.019736842105274</v>
      </c>
      <c r="U26" s="17"/>
      <c r="V26" s="9">
        <f>+År2024!O443</f>
        <v>12.224262295081957</v>
      </c>
      <c r="W26" s="17"/>
      <c r="X26" s="10">
        <f>+År2024!W443</f>
        <v>57.900584795321642</v>
      </c>
      <c r="Y26" s="17"/>
      <c r="Z26" s="68">
        <f>+År2024!P443</f>
        <v>41.970491803278691</v>
      </c>
      <c r="AA26" s="68">
        <f>+År2024!Q443</f>
        <v>41.819672131147527</v>
      </c>
      <c r="AB26" s="18"/>
      <c r="AC26" s="69">
        <f>+År2024!R443</f>
        <v>128.12786885245899</v>
      </c>
      <c r="AD26" s="69">
        <f>+År2024!S443</f>
        <v>133.28852459016397</v>
      </c>
      <c r="AE26" s="17"/>
      <c r="AF26" s="8">
        <f>+År2024!T443</f>
        <v>92.972638436482058</v>
      </c>
      <c r="AG26" s="8">
        <f>+År2024!U443</f>
        <v>90.944625407166114</v>
      </c>
      <c r="AH26" s="16"/>
    </row>
    <row r="27" spans="1:34" x14ac:dyDescent="0.3">
      <c r="A27" s="17"/>
      <c r="B27" s="16"/>
      <c r="C27" s="16"/>
      <c r="D27" s="16"/>
      <c r="E27" s="16"/>
      <c r="F27" s="42"/>
      <c r="G27" s="16"/>
      <c r="H27" s="16"/>
      <c r="I27" s="16"/>
      <c r="J27" s="42"/>
      <c r="K27" s="16"/>
      <c r="L27" s="16"/>
      <c r="M27" s="18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7"/>
      <c r="Z27" s="22"/>
      <c r="AA27" s="22"/>
      <c r="AB27" s="22"/>
      <c r="AC27" s="16"/>
      <c r="AD27" s="16"/>
      <c r="AE27" s="16"/>
      <c r="AF27" s="16"/>
      <c r="AG27" s="16"/>
      <c r="AH27" s="16"/>
    </row>
    <row r="28" spans="1:34" x14ac:dyDescent="0.3">
      <c r="F28" s="56">
        <f>SUM(F5:F27)</f>
        <v>724405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C28" s="2"/>
      <c r="AD28" s="2"/>
      <c r="AE28" s="2"/>
      <c r="AF28" s="2"/>
      <c r="AG28" s="2"/>
    </row>
    <row r="29" spans="1:34" x14ac:dyDescent="0.3"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AC29" s="2"/>
      <c r="AD29" s="2"/>
      <c r="AE29" s="2"/>
      <c r="AF29" s="2"/>
      <c r="AG29" s="2"/>
    </row>
    <row r="30" spans="1:34" x14ac:dyDescent="0.3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AC30" s="2"/>
      <c r="AD30" s="2"/>
      <c r="AE30" s="2"/>
      <c r="AF30" s="2"/>
      <c r="AG30" s="2"/>
    </row>
    <row r="31" spans="1:34" x14ac:dyDescent="0.3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AC31" s="2"/>
      <c r="AD31" s="2"/>
      <c r="AE31" s="2"/>
      <c r="AF31" s="2"/>
      <c r="AG31" s="2"/>
    </row>
    <row r="32" spans="1:34" x14ac:dyDescent="0.3"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AC32" s="2"/>
      <c r="AD32" s="2"/>
      <c r="AE32" s="2"/>
      <c r="AF32" s="2"/>
      <c r="AG32" s="2"/>
    </row>
    <row r="33" spans="14:33" x14ac:dyDescent="0.3"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AC33" s="2"/>
      <c r="AD33" s="2"/>
      <c r="AE33" s="2"/>
      <c r="AF33" s="2"/>
      <c r="AG33" s="2"/>
    </row>
    <row r="34" spans="14:33" x14ac:dyDescent="0.3"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AC34" s="2"/>
      <c r="AD34" s="2"/>
      <c r="AE34" s="2"/>
      <c r="AF34" s="2"/>
      <c r="AG34" s="2"/>
    </row>
    <row r="35" spans="14:33" x14ac:dyDescent="0.3"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AC35" s="2"/>
      <c r="AD35" s="2"/>
      <c r="AE35" s="2"/>
      <c r="AF35" s="2"/>
      <c r="AG35" s="2"/>
    </row>
    <row r="36" spans="14:33" x14ac:dyDescent="0.3"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AC36" s="2"/>
      <c r="AD36" s="2"/>
      <c r="AE36" s="2"/>
      <c r="AF36" s="2"/>
      <c r="AG36" s="2"/>
    </row>
    <row r="37" spans="14:33" x14ac:dyDescent="0.3"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AC37" s="2"/>
      <c r="AD37" s="2"/>
      <c r="AE37" s="2"/>
      <c r="AF37" s="2"/>
      <c r="AG37" s="2"/>
    </row>
    <row r="38" spans="14:33" x14ac:dyDescent="0.3"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AC38" s="2"/>
      <c r="AD38" s="2"/>
      <c r="AE38" s="2"/>
      <c r="AF38" s="2"/>
      <c r="AG38" s="2"/>
    </row>
    <row r="39" spans="14:33" x14ac:dyDescent="0.3"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AC39" s="2"/>
      <c r="AD39" s="2"/>
      <c r="AE39" s="2"/>
      <c r="AF39" s="2"/>
      <c r="AG39" s="2"/>
    </row>
    <row r="40" spans="14:33" x14ac:dyDescent="0.3"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AC40" s="2"/>
      <c r="AD40" s="2"/>
      <c r="AE40" s="2"/>
      <c r="AF40" s="2"/>
      <c r="AG40" s="2"/>
    </row>
    <row r="41" spans="14:33" x14ac:dyDescent="0.3"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AC41" s="2"/>
      <c r="AD41" s="2"/>
      <c r="AE41" s="2"/>
      <c r="AF41" s="2"/>
      <c r="AG41" s="2"/>
    </row>
    <row r="42" spans="14:33" x14ac:dyDescent="0.3"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C42" s="2"/>
      <c r="AD42" s="2"/>
      <c r="AE42" s="2"/>
      <c r="AF42" s="2"/>
      <c r="AG42" s="2"/>
    </row>
    <row r="43" spans="14:33" x14ac:dyDescent="0.3"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AC43" s="2"/>
      <c r="AD43" s="2"/>
      <c r="AE43" s="2"/>
      <c r="AF43" s="2"/>
      <c r="AG43" s="2"/>
    </row>
    <row r="44" spans="14:33" x14ac:dyDescent="0.3"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AC44" s="2"/>
      <c r="AD44" s="2"/>
      <c r="AE44" s="2"/>
      <c r="AF44" s="2"/>
      <c r="AG44" s="2"/>
    </row>
    <row r="45" spans="14:33" x14ac:dyDescent="0.3"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AC45" s="2"/>
      <c r="AD45" s="2"/>
      <c r="AE45" s="2"/>
      <c r="AF45" s="2"/>
      <c r="AG45" s="2"/>
    </row>
    <row r="46" spans="14:33" x14ac:dyDescent="0.3"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AC46" s="2"/>
      <c r="AD46" s="2"/>
      <c r="AE46" s="2"/>
      <c r="AF46" s="2"/>
      <c r="AG46" s="2"/>
    </row>
    <row r="47" spans="14:33" x14ac:dyDescent="0.3"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AC47" s="2"/>
      <c r="AD47" s="2"/>
      <c r="AE47" s="2"/>
      <c r="AF47" s="2"/>
      <c r="AG47" s="2"/>
    </row>
    <row r="48" spans="14:33" x14ac:dyDescent="0.3"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AC48" s="2"/>
      <c r="AD48" s="2"/>
      <c r="AE48" s="2"/>
      <c r="AF48" s="2"/>
      <c r="AG48" s="2"/>
    </row>
    <row r="49" spans="14:33" x14ac:dyDescent="0.3"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AC49" s="2"/>
      <c r="AD49" s="2"/>
      <c r="AE49" s="2"/>
      <c r="AF49" s="2"/>
      <c r="AG49" s="2"/>
    </row>
    <row r="50" spans="14:33" x14ac:dyDescent="0.3"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AC50" s="2"/>
      <c r="AD50" s="2"/>
      <c r="AE50" s="2"/>
      <c r="AF50" s="2"/>
      <c r="AG50" s="2"/>
    </row>
    <row r="51" spans="14:33" x14ac:dyDescent="0.3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AC51" s="2"/>
      <c r="AD51" s="2"/>
      <c r="AE51" s="2"/>
      <c r="AF51" s="2"/>
      <c r="AG51" s="2"/>
    </row>
    <row r="52" spans="14:33" x14ac:dyDescent="0.3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AC52" s="2"/>
      <c r="AD52" s="2"/>
      <c r="AE52" s="2"/>
      <c r="AF52" s="2"/>
      <c r="AG52" s="2"/>
    </row>
    <row r="53" spans="14:33" x14ac:dyDescent="0.3"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AC53" s="2"/>
      <c r="AD53" s="2"/>
      <c r="AE53" s="2"/>
      <c r="AF53" s="2"/>
      <c r="AG53" s="2"/>
    </row>
    <row r="54" spans="14:33" x14ac:dyDescent="0.3"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AC54" s="2"/>
      <c r="AD54" s="2"/>
      <c r="AE54" s="2"/>
      <c r="AF54" s="2"/>
      <c r="AG54" s="2"/>
    </row>
    <row r="55" spans="14:33" x14ac:dyDescent="0.3"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AC55" s="2"/>
      <c r="AD55" s="2"/>
      <c r="AE55" s="2"/>
      <c r="AF55" s="2"/>
      <c r="AG55" s="2"/>
    </row>
  </sheetData>
  <conditionalFormatting sqref="Z5:AA26">
    <cfRule type="top10" dxfId="67" priority="3" percent="1" bottom="1" rank="10"/>
  </conditionalFormatting>
  <conditionalFormatting sqref="AC5:AD26">
    <cfRule type="top10" dxfId="66" priority="2" percent="1" bottom="1" rank="10"/>
  </conditionalFormatting>
  <conditionalFormatting sqref="N5:N26">
    <cfRule type="top10" dxfId="65" priority="4173" percent="1" bottom="1" rank="10"/>
    <cfRule type="top10" dxfId="64" priority="4174" percent="1" rank="10"/>
  </conditionalFormatting>
  <conditionalFormatting sqref="P5:P26">
    <cfRule type="top10" dxfId="63" priority="4175" percent="1" bottom="1" rank="10"/>
    <cfRule type="top10" dxfId="62" priority="4176" percent="1" rank="10"/>
  </conditionalFormatting>
  <conditionalFormatting sqref="R5:R26">
    <cfRule type="top10" dxfId="61" priority="4177" percent="1" bottom="1" rank="10"/>
    <cfRule type="top10" dxfId="60" priority="4178" percent="1" rank="10"/>
  </conditionalFormatting>
  <conditionalFormatting sqref="T5:T26">
    <cfRule type="top10" dxfId="59" priority="4179" percent="1" bottom="1" rank="10"/>
    <cfRule type="top10" dxfId="58" priority="4180" percent="1" rank="10"/>
  </conditionalFormatting>
  <conditionalFormatting sqref="X5:X26">
    <cfRule type="top10" dxfId="57" priority="4181" percent="1" bottom="1" rank="10"/>
  </conditionalFormatting>
  <conditionalFormatting sqref="F5:F26">
    <cfRule type="top10" dxfId="56" priority="1" percent="1" rank="10"/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C7185-8592-4A25-8784-F146AB09ACBB}">
  <sheetPr>
    <pageSetUpPr fitToPage="1"/>
  </sheetPr>
  <dimension ref="A1:AJ55"/>
  <sheetViews>
    <sheetView zoomScale="98" zoomScaleNormal="98" workbookViewId="0">
      <pane xSplit="6" ySplit="4" topLeftCell="G5" activePane="bottomRight" state="frozen"/>
      <selection pane="topRight" activeCell="E1" sqref="E1"/>
      <selection pane="bottomLeft" activeCell="A3" sqref="A3"/>
      <selection pane="bottomRight" activeCell="G3" sqref="G3"/>
    </sheetView>
  </sheetViews>
  <sheetFormatPr baseColWidth="10" defaultColWidth="11.5546875" defaultRowHeight="14.4" x14ac:dyDescent="0.3"/>
  <cols>
    <col min="1" max="1" width="3.6640625" customWidth="1"/>
    <col min="2" max="2" width="4" customWidth="1"/>
    <col min="3" max="3" width="1.88671875" customWidth="1"/>
    <col min="4" max="4" width="13" customWidth="1"/>
    <col min="5" max="5" width="1.88671875" customWidth="1"/>
    <col min="6" max="6" width="9" style="56" customWidth="1"/>
    <col min="7" max="7" width="1.6640625" customWidth="1"/>
    <col min="8" max="8" width="5.33203125" customWidth="1"/>
    <col min="9" max="9" width="1" customWidth="1"/>
    <col min="10" max="10" width="5.5546875" customWidth="1"/>
    <col min="11" max="11" width="1.44140625" customWidth="1"/>
    <col min="12" max="12" width="7.33203125" style="56" customWidth="1"/>
    <col min="13" max="13" width="1.44140625" customWidth="1"/>
    <col min="14" max="14" width="7" style="2" customWidth="1"/>
    <col min="15" max="15" width="2.44140625" style="2" customWidth="1"/>
    <col min="16" max="16" width="8.109375" customWidth="1"/>
    <col min="17" max="17" width="1.6640625" customWidth="1"/>
    <col min="18" max="18" width="7.33203125" customWidth="1"/>
    <col min="19" max="19" width="2.5546875" customWidth="1"/>
    <col min="20" max="20" width="8" customWidth="1"/>
    <col min="21" max="21" width="2.5546875" customWidth="1"/>
    <col min="22" max="22" width="7.44140625" customWidth="1"/>
    <col min="23" max="23" width="2.44140625" customWidth="1"/>
    <col min="24" max="24" width="7.33203125" customWidth="1"/>
    <col min="25" max="25" width="2.33203125" customWidth="1"/>
    <col min="26" max="26" width="8.5546875" customWidth="1"/>
    <col min="27" max="27" width="1.5546875" customWidth="1"/>
    <col min="28" max="28" width="7.33203125" style="2" customWidth="1"/>
    <col min="29" max="29" width="6.33203125" style="2" customWidth="1"/>
    <col min="30" max="30" width="2" style="2" customWidth="1"/>
    <col min="31" max="31" width="7" customWidth="1"/>
    <col min="32" max="32" width="6.33203125" customWidth="1"/>
    <col min="33" max="33" width="1.5546875" customWidth="1"/>
    <col min="34" max="34" width="6.88671875" customWidth="1"/>
    <col min="35" max="35" width="6.109375" customWidth="1"/>
    <col min="36" max="36" width="10.109375" customWidth="1"/>
  </cols>
  <sheetData>
    <row r="1" spans="1:36" x14ac:dyDescent="0.3">
      <c r="A1" s="17"/>
      <c r="B1" s="17"/>
      <c r="C1" s="17"/>
      <c r="D1" s="17"/>
      <c r="E1" s="17"/>
      <c r="F1" s="43"/>
      <c r="G1" s="17"/>
      <c r="H1" s="17"/>
      <c r="I1" s="17"/>
      <c r="J1" s="17"/>
      <c r="K1" s="17"/>
      <c r="L1" s="43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8"/>
      <c r="AC1" s="18"/>
      <c r="AD1" s="18"/>
      <c r="AE1" s="17"/>
      <c r="AF1" s="17"/>
      <c r="AG1" s="17"/>
      <c r="AH1" s="17"/>
      <c r="AI1" s="17"/>
      <c r="AJ1" s="17"/>
    </row>
    <row r="2" spans="1:36" ht="22.2" x14ac:dyDescent="0.35">
      <c r="A2" s="17"/>
      <c r="B2" s="26" t="s">
        <v>218</v>
      </c>
      <c r="C2" s="17"/>
      <c r="D2" s="17"/>
      <c r="E2" s="17"/>
      <c r="F2" s="43"/>
      <c r="G2" s="17"/>
      <c r="H2" s="17"/>
      <c r="I2" s="17"/>
      <c r="J2" s="17"/>
      <c r="K2" s="17"/>
      <c r="L2" s="43"/>
      <c r="M2" s="17"/>
      <c r="N2" s="17"/>
      <c r="O2" s="17"/>
      <c r="P2" s="17"/>
      <c r="Q2" s="17"/>
      <c r="R2" s="17"/>
      <c r="S2" s="17"/>
      <c r="T2" s="17" t="s">
        <v>63</v>
      </c>
      <c r="U2" s="17"/>
      <c r="V2" s="17"/>
      <c r="W2" s="17"/>
      <c r="X2" s="17"/>
      <c r="Y2" s="17"/>
      <c r="Z2" s="26" t="s">
        <v>208</v>
      </c>
      <c r="AA2" s="26"/>
      <c r="AB2" s="26"/>
      <c r="AC2" s="66" t="str">
        <f>+Slakteri_mnd!Z2</f>
        <v>Juni</v>
      </c>
      <c r="AD2" s="67"/>
      <c r="AE2" s="67"/>
      <c r="AF2" s="18"/>
      <c r="AG2" s="17"/>
      <c r="AH2" s="17"/>
      <c r="AI2" s="17"/>
      <c r="AJ2" s="17"/>
    </row>
    <row r="3" spans="1:36" ht="17.399999999999999" customHeight="1" x14ac:dyDescent="0.3">
      <c r="A3" s="17"/>
      <c r="B3" s="17"/>
      <c r="C3" s="17"/>
      <c r="D3" s="17"/>
      <c r="E3" s="17"/>
      <c r="F3" s="43"/>
      <c r="G3" s="17" t="s">
        <v>65</v>
      </c>
      <c r="H3" s="17"/>
      <c r="I3" s="17"/>
      <c r="J3" s="17"/>
      <c r="K3" s="17"/>
      <c r="L3" s="43" t="s">
        <v>65</v>
      </c>
      <c r="M3" s="17"/>
      <c r="N3" s="18" t="s">
        <v>66</v>
      </c>
      <c r="O3" s="18"/>
      <c r="P3" s="17"/>
      <c r="Q3" s="17"/>
      <c r="R3" s="17"/>
      <c r="S3" s="17"/>
      <c r="T3" s="17" t="s">
        <v>69</v>
      </c>
      <c r="U3" s="17"/>
      <c r="V3" s="17"/>
      <c r="W3" s="17"/>
      <c r="X3" s="17"/>
      <c r="Y3" s="17"/>
      <c r="Z3" s="17" t="s">
        <v>64</v>
      </c>
      <c r="AA3" s="17"/>
      <c r="AB3" s="18" t="s">
        <v>97</v>
      </c>
      <c r="AC3" s="18"/>
      <c r="AD3" s="18"/>
      <c r="AE3" s="17" t="s">
        <v>205</v>
      </c>
      <c r="AF3" s="17"/>
      <c r="AG3" s="17"/>
      <c r="AH3" s="17" t="s">
        <v>206</v>
      </c>
      <c r="AI3" s="17"/>
      <c r="AJ3" s="16"/>
    </row>
    <row r="4" spans="1:36" x14ac:dyDescent="0.3">
      <c r="A4" s="17"/>
      <c r="B4" s="17" t="s">
        <v>207</v>
      </c>
      <c r="C4" s="17"/>
      <c r="D4" s="17"/>
      <c r="E4" s="17"/>
      <c r="F4" s="43" t="s">
        <v>7</v>
      </c>
      <c r="G4" s="17" t="s">
        <v>59</v>
      </c>
      <c r="H4" s="17"/>
      <c r="I4" s="17"/>
      <c r="J4" s="20" t="s">
        <v>77</v>
      </c>
      <c r="K4" s="20"/>
      <c r="L4" s="43" t="s">
        <v>74</v>
      </c>
      <c r="M4" s="17"/>
      <c r="N4" s="18" t="s">
        <v>75</v>
      </c>
      <c r="O4" s="18"/>
      <c r="P4" s="17" t="s">
        <v>67</v>
      </c>
      <c r="Q4" s="17"/>
      <c r="R4" s="17" t="s">
        <v>68</v>
      </c>
      <c r="S4" s="17"/>
      <c r="T4" s="17" t="s">
        <v>67</v>
      </c>
      <c r="U4" s="17"/>
      <c r="V4" s="17" t="s">
        <v>78</v>
      </c>
      <c r="W4" s="17"/>
      <c r="X4" s="17" t="s">
        <v>79</v>
      </c>
      <c r="Y4" s="17"/>
      <c r="Z4" s="17" t="s">
        <v>70</v>
      </c>
      <c r="AA4" s="17"/>
      <c r="AB4" s="18" t="s">
        <v>99</v>
      </c>
      <c r="AC4" s="18" t="s">
        <v>100</v>
      </c>
      <c r="AD4" s="18"/>
      <c r="AE4" s="17" t="s">
        <v>99</v>
      </c>
      <c r="AF4" s="17" t="s">
        <v>100</v>
      </c>
      <c r="AG4" s="17"/>
      <c r="AH4" s="17">
        <v>1</v>
      </c>
      <c r="AI4" s="17">
        <v>2</v>
      </c>
      <c r="AJ4" s="16"/>
    </row>
    <row r="5" spans="1:36" x14ac:dyDescent="0.3">
      <c r="A5" s="17"/>
      <c r="B5" s="7">
        <f>+År2024!AO510</f>
        <v>40</v>
      </c>
      <c r="C5" s="17"/>
      <c r="D5" s="3" t="str">
        <f>VLOOKUP(B5,RNR!$J$2:$K$23,2)</f>
        <v xml:space="preserve">  40,1 - 55 kg</v>
      </c>
      <c r="E5" s="17"/>
      <c r="F5" s="41">
        <f>+År2024!H510</f>
        <v>873</v>
      </c>
      <c r="G5" s="17"/>
      <c r="H5" s="18">
        <f>100*F5/$F$28</f>
        <v>0.88438199629228165</v>
      </c>
      <c r="I5" s="17"/>
      <c r="J5" s="32">
        <f>+H5-Vektgruppe!H5</f>
        <v>0.29852187660785101</v>
      </c>
      <c r="K5" s="72"/>
      <c r="L5" s="59">
        <f>+År2024!Y510</f>
        <v>248</v>
      </c>
      <c r="M5" s="17"/>
      <c r="N5" s="8">
        <f>+År2024!I510</f>
        <v>49.072233676975877</v>
      </c>
      <c r="O5" s="18"/>
      <c r="P5" s="9">
        <f>+År2024!J510</f>
        <v>8.8277070063694225</v>
      </c>
      <c r="Q5" s="17"/>
      <c r="R5" s="9">
        <f>+År2024!K510</f>
        <v>10.030670926517562</v>
      </c>
      <c r="S5" s="17"/>
      <c r="T5" s="9">
        <f>+År2024!V510</f>
        <v>1.2029639201481437</v>
      </c>
      <c r="U5" s="17"/>
      <c r="V5" s="9">
        <f>+År2024!M510</f>
        <v>43.847284345047953</v>
      </c>
      <c r="W5" s="17"/>
      <c r="X5" s="9">
        <f>+År2024!O510</f>
        <v>10.266349206349203</v>
      </c>
      <c r="Y5" s="17"/>
      <c r="Z5" s="10">
        <f>+År2024!W510</f>
        <v>63.018327605956493</v>
      </c>
      <c r="AA5" s="17"/>
      <c r="AB5" s="68">
        <f>+År2024!P510</f>
        <v>51.608280254777071</v>
      </c>
      <c r="AC5" s="68">
        <f>+År2024!Q510</f>
        <v>50.044515103338632</v>
      </c>
      <c r="AD5" s="18"/>
      <c r="AE5" s="69">
        <f>+År2024!R510</f>
        <v>125.10174880763115</v>
      </c>
      <c r="AF5" s="69">
        <f>+År2024!S510</f>
        <v>122.48888888888889</v>
      </c>
      <c r="AG5" s="17"/>
      <c r="AH5" s="8">
        <f>+År2024!T510</f>
        <v>66.128348909657277</v>
      </c>
      <c r="AI5" s="8">
        <f>+År2024!U510</f>
        <v>62.585358255451752</v>
      </c>
      <c r="AJ5" s="16"/>
    </row>
    <row r="6" spans="1:36" x14ac:dyDescent="0.3">
      <c r="A6" s="17"/>
      <c r="B6" s="7">
        <f>+År2024!AO511</f>
        <v>55</v>
      </c>
      <c r="C6" s="17"/>
      <c r="D6" s="3" t="str">
        <f>VLOOKUP(B6,RNR!$J$2:$K$23,2)</f>
        <v xml:space="preserve">  55,1 - 63 kg</v>
      </c>
      <c r="E6" s="17"/>
      <c r="F6" s="41">
        <f>+År2024!H511</f>
        <v>1775</v>
      </c>
      <c r="G6" s="17"/>
      <c r="H6" s="18">
        <f t="shared" ref="H6:H26" si="0">100*F6/$F$28</f>
        <v>1.7981420886813286</v>
      </c>
      <c r="I6" s="17"/>
      <c r="J6" s="32">
        <f>+H6-Vektgruppe!H6</f>
        <v>0.30339812639503849</v>
      </c>
      <c r="K6" s="72"/>
      <c r="L6" s="59">
        <f>+År2024!Y511</f>
        <v>397</v>
      </c>
      <c r="M6" s="17"/>
      <c r="N6" s="8">
        <f>+År2024!I511</f>
        <v>59.864890140844949</v>
      </c>
      <c r="O6" s="18"/>
      <c r="P6" s="9">
        <f>+År2024!J511</f>
        <v>9.84608632040967</v>
      </c>
      <c r="Q6" s="17"/>
      <c r="R6" s="9">
        <f>+År2024!K511</f>
        <v>11.226900584795322</v>
      </c>
      <c r="S6" s="17"/>
      <c r="T6" s="9">
        <f>+År2024!V511</f>
        <v>1.3808142643856467</v>
      </c>
      <c r="U6" s="17"/>
      <c r="V6" s="9">
        <f>+År2024!M511</f>
        <v>48.697368421052595</v>
      </c>
      <c r="W6" s="17"/>
      <c r="X6" s="9">
        <f>+År2024!O511</f>
        <v>10.615643274853788</v>
      </c>
      <c r="Y6" s="17"/>
      <c r="Z6" s="10">
        <f>+År2024!W511</f>
        <v>62.649014084507023</v>
      </c>
      <c r="AA6" s="17"/>
      <c r="AB6" s="68">
        <f>+År2024!P511</f>
        <v>49.073099415204688</v>
      </c>
      <c r="AC6" s="68">
        <f>+År2024!Q511</f>
        <v>47.636695906432749</v>
      </c>
      <c r="AD6" s="18"/>
      <c r="AE6" s="69">
        <f>+År2024!R511</f>
        <v>128.34137426900588</v>
      </c>
      <c r="AF6" s="69">
        <f>+År2024!S511</f>
        <v>123.00804093567248</v>
      </c>
      <c r="AG6" s="17"/>
      <c r="AH6" s="8">
        <f>+År2024!T511</f>
        <v>75.534010152284324</v>
      </c>
      <c r="AI6" s="8">
        <f>+År2024!U511</f>
        <v>69.94271211022479</v>
      </c>
      <c r="AJ6" s="16"/>
    </row>
    <row r="7" spans="1:36" x14ac:dyDescent="0.3">
      <c r="A7" s="17"/>
      <c r="B7" s="7">
        <f>+År2024!AO512</f>
        <v>63</v>
      </c>
      <c r="C7" s="17"/>
      <c r="D7" s="3" t="str">
        <f>VLOOKUP(B7,RNR!$J$2:$K$23,2)</f>
        <v xml:space="preserve">  63,1 - 65 kg</v>
      </c>
      <c r="E7" s="17"/>
      <c r="F7" s="41">
        <f>+År2024!H512</f>
        <v>968</v>
      </c>
      <c r="G7" s="17"/>
      <c r="H7" s="18">
        <f t="shared" si="0"/>
        <v>0.98062058695409926</v>
      </c>
      <c r="I7" s="17"/>
      <c r="J7" s="32">
        <f>+H7-Vektgruppe!H7</f>
        <v>0.11121742159770331</v>
      </c>
      <c r="K7" s="72"/>
      <c r="L7" s="59">
        <f>+År2024!Y512</f>
        <v>211</v>
      </c>
      <c r="M7" s="17"/>
      <c r="N7" s="8">
        <f>+År2024!I512</f>
        <v>64.132520661156946</v>
      </c>
      <c r="O7" s="18"/>
      <c r="P7" s="9">
        <f>+År2024!J512</f>
        <v>10.219389110225752</v>
      </c>
      <c r="Q7" s="17"/>
      <c r="R7" s="9">
        <f>+År2024!K512</f>
        <v>11.74867021276596</v>
      </c>
      <c r="S7" s="17"/>
      <c r="T7" s="9">
        <f>+År2024!V512</f>
        <v>1.5292811025402049</v>
      </c>
      <c r="U7" s="17"/>
      <c r="V7" s="9">
        <f>+År2024!M512</f>
        <v>51.0308510638298</v>
      </c>
      <c r="W7" s="17"/>
      <c r="X7" s="9">
        <f>+År2024!O512</f>
        <v>10.753519256308097</v>
      </c>
      <c r="Y7" s="17"/>
      <c r="Z7" s="10">
        <f>+År2024!W512</f>
        <v>62.630165289256205</v>
      </c>
      <c r="AA7" s="17"/>
      <c r="AB7" s="68">
        <f>+År2024!P512</f>
        <v>48.571049136786179</v>
      </c>
      <c r="AC7" s="68">
        <f>+År2024!Q512</f>
        <v>47.294820717131486</v>
      </c>
      <c r="AD7" s="18"/>
      <c r="AE7" s="69">
        <f>+År2024!R512</f>
        <v>129.87516600265604</v>
      </c>
      <c r="AF7" s="69">
        <f>+År2024!S512</f>
        <v>124.49535192563079</v>
      </c>
      <c r="AG7" s="17"/>
      <c r="AH7" s="8">
        <f>+År2024!T512</f>
        <v>78.734214002642076</v>
      </c>
      <c r="AI7" s="8">
        <f>+År2024!U512</f>
        <v>73.037252311756973</v>
      </c>
      <c r="AJ7" s="16"/>
    </row>
    <row r="8" spans="1:36" x14ac:dyDescent="0.3">
      <c r="A8" s="17"/>
      <c r="B8" s="7">
        <f>+År2024!AO513</f>
        <v>65</v>
      </c>
      <c r="C8" s="17"/>
      <c r="D8" s="3" t="str">
        <f>VLOOKUP(B8,RNR!$J$2:$K$23,2)</f>
        <v xml:space="preserve">  65,1 - 67 kg</v>
      </c>
      <c r="E8" s="17"/>
      <c r="F8" s="41">
        <f>+År2024!H513</f>
        <v>1411</v>
      </c>
      <c r="G8" s="17"/>
      <c r="H8" s="18">
        <f t="shared" si="0"/>
        <v>1.4293963307771014</v>
      </c>
      <c r="I8" s="17"/>
      <c r="J8" s="32">
        <f>+H8-Vektgruppe!H8</f>
        <v>0.20452902588550059</v>
      </c>
      <c r="K8" s="72"/>
      <c r="L8" s="59">
        <f>+År2024!Y513</f>
        <v>311</v>
      </c>
      <c r="M8" s="17"/>
      <c r="N8" s="8">
        <f>+År2024!I513</f>
        <v>66.097058823529451</v>
      </c>
      <c r="O8" s="18"/>
      <c r="P8" s="9">
        <f>+År2024!J513</f>
        <v>10.610247026532472</v>
      </c>
      <c r="Q8" s="17"/>
      <c r="R8" s="9">
        <f>+År2024!K513</f>
        <v>12.24172003659652</v>
      </c>
      <c r="S8" s="17"/>
      <c r="T8" s="9">
        <f>+År2024!V513</f>
        <v>1.6314730100640435</v>
      </c>
      <c r="U8" s="17"/>
      <c r="V8" s="9">
        <f>+År2024!M513</f>
        <v>51.805672461116117</v>
      </c>
      <c r="W8" s="17"/>
      <c r="X8" s="9">
        <f>+År2024!O513</f>
        <v>10.810237659963439</v>
      </c>
      <c r="Y8" s="17"/>
      <c r="Z8" s="10">
        <f>+År2024!W513</f>
        <v>61.879518072289152</v>
      </c>
      <c r="AA8" s="17"/>
      <c r="AB8" s="68">
        <f>+År2024!P513</f>
        <v>48.538391224862899</v>
      </c>
      <c r="AC8" s="68">
        <f>+År2024!Q513</f>
        <v>47.403476669716369</v>
      </c>
      <c r="AD8" s="18"/>
      <c r="AE8" s="69">
        <f>+År2024!R513</f>
        <v>129.30073126142599</v>
      </c>
      <c r="AF8" s="69">
        <f>+År2024!S513</f>
        <v>124.0895795246801</v>
      </c>
      <c r="AG8" s="17"/>
      <c r="AH8" s="8">
        <f>+År2024!T513</f>
        <v>80.855423883318139</v>
      </c>
      <c r="AI8" s="8">
        <f>+År2024!U513</f>
        <v>74.5416590701915</v>
      </c>
      <c r="AJ8" s="16"/>
    </row>
    <row r="9" spans="1:36" x14ac:dyDescent="0.3">
      <c r="A9" s="17"/>
      <c r="B9" s="7">
        <f>+År2024!AO514</f>
        <v>67</v>
      </c>
      <c r="C9" s="17"/>
      <c r="D9" s="3" t="str">
        <f>VLOOKUP(B9,RNR!$J$2:$K$23,2)</f>
        <v xml:space="preserve">  67,1 - 69 kg</v>
      </c>
      <c r="E9" s="17"/>
      <c r="F9" s="41">
        <f>+År2024!H514</f>
        <v>1964</v>
      </c>
      <c r="G9" s="17"/>
      <c r="H9" s="18">
        <f t="shared" si="0"/>
        <v>1.9896062322085237</v>
      </c>
      <c r="I9" s="17"/>
      <c r="J9" s="32">
        <f>+H9-Vektgruppe!H9</f>
        <v>0.25632167453705534</v>
      </c>
      <c r="K9" s="72"/>
      <c r="L9" s="59">
        <f>+År2024!Y514</f>
        <v>428</v>
      </c>
      <c r="M9" s="17"/>
      <c r="N9" s="8">
        <f>+År2024!I514</f>
        <v>68.120346232179372</v>
      </c>
      <c r="O9" s="18"/>
      <c r="P9" s="9">
        <f>+År2024!J514</f>
        <v>10.956777996070725</v>
      </c>
      <c r="Q9" s="17"/>
      <c r="R9" s="9">
        <f>+År2024!K514</f>
        <v>12.624901703800798</v>
      </c>
      <c r="S9" s="17"/>
      <c r="T9" s="9">
        <f>+År2024!V514</f>
        <v>1.6681237077300679</v>
      </c>
      <c r="U9" s="17"/>
      <c r="V9" s="9">
        <f>+År2024!M514</f>
        <v>52.680602883355157</v>
      </c>
      <c r="W9" s="17"/>
      <c r="X9" s="9">
        <f>+År2024!O514</f>
        <v>11.041884816753939</v>
      </c>
      <c r="Y9" s="17"/>
      <c r="Z9" s="10">
        <f>+År2024!W514</f>
        <v>61.797352342158845</v>
      </c>
      <c r="AA9" s="17"/>
      <c r="AB9" s="68">
        <f>+År2024!P514</f>
        <v>48.350130890052355</v>
      </c>
      <c r="AC9" s="68">
        <f>+År2024!Q514</f>
        <v>46.980353634577611</v>
      </c>
      <c r="AD9" s="18"/>
      <c r="AE9" s="69">
        <f>+År2024!R514</f>
        <v>129.91819371727752</v>
      </c>
      <c r="AF9" s="69">
        <f>+År2024!S514</f>
        <v>125.09620418848171</v>
      </c>
      <c r="AG9" s="17"/>
      <c r="AH9" s="8">
        <f>+År2024!T514</f>
        <v>82.335812133072452</v>
      </c>
      <c r="AI9" s="8">
        <f>+År2024!U514</f>
        <v>75.982517938682477</v>
      </c>
      <c r="AJ9" s="16"/>
    </row>
    <row r="10" spans="1:36" x14ac:dyDescent="0.3">
      <c r="A10" s="17"/>
      <c r="B10" s="7">
        <f>+År2024!AO515</f>
        <v>69</v>
      </c>
      <c r="C10" s="17"/>
      <c r="D10" s="3" t="str">
        <f>VLOOKUP(B10,RNR!$J$2:$K$23,2)</f>
        <v xml:space="preserve">  69,1 - 71 kg</v>
      </c>
      <c r="E10" s="17"/>
      <c r="F10" s="41">
        <f>+År2024!H515</f>
        <v>2697</v>
      </c>
      <c r="G10" s="17"/>
      <c r="H10" s="18">
        <f t="shared" si="0"/>
        <v>2.7321629369991793</v>
      </c>
      <c r="I10" s="17"/>
      <c r="J10" s="32">
        <f>+H10-Vektgruppe!H10</f>
        <v>0.36635927744409624</v>
      </c>
      <c r="K10" s="72"/>
      <c r="L10" s="59">
        <f>+År2024!Y515</f>
        <v>611</v>
      </c>
      <c r="M10" s="17"/>
      <c r="N10" s="8">
        <f>+År2024!I515</f>
        <v>70.102703003336302</v>
      </c>
      <c r="O10" s="18"/>
      <c r="P10" s="9">
        <f>+År2024!J515</f>
        <v>11.280134680134688</v>
      </c>
      <c r="Q10" s="17"/>
      <c r="R10" s="9">
        <f>+År2024!K515</f>
        <v>12.992881192881203</v>
      </c>
      <c r="S10" s="17"/>
      <c r="T10" s="9">
        <f>+År2024!V515</f>
        <v>1.712746512746522</v>
      </c>
      <c r="U10" s="17"/>
      <c r="V10" s="9">
        <f>+År2024!M515</f>
        <v>53.63136123136119</v>
      </c>
      <c r="W10" s="17"/>
      <c r="X10" s="9">
        <f>+År2024!O515</f>
        <v>11.043921191734764</v>
      </c>
      <c r="Y10" s="17"/>
      <c r="Z10" s="10">
        <f>+År2024!W515</f>
        <v>61.609195402298859</v>
      </c>
      <c r="AA10" s="17"/>
      <c r="AB10" s="68">
        <f>+År2024!P515</f>
        <v>47.842864007688597</v>
      </c>
      <c r="AC10" s="68">
        <f>+År2024!Q515</f>
        <v>46.603846153846163</v>
      </c>
      <c r="AD10" s="18"/>
      <c r="AE10" s="69">
        <f>+År2024!R515</f>
        <v>128.50792888034599</v>
      </c>
      <c r="AF10" s="69">
        <f>+År2024!S515</f>
        <v>123.94762133589622</v>
      </c>
      <c r="AG10" s="17"/>
      <c r="AH10" s="8">
        <f>+År2024!T515</f>
        <v>83.331957773512613</v>
      </c>
      <c r="AI10" s="8">
        <f>+År2024!U515</f>
        <v>77.457485604606447</v>
      </c>
      <c r="AJ10" s="16"/>
    </row>
    <row r="11" spans="1:36" x14ac:dyDescent="0.3">
      <c r="A11" s="17"/>
      <c r="B11" s="7">
        <f>+År2024!AO516</f>
        <v>71</v>
      </c>
      <c r="C11" s="17"/>
      <c r="D11" s="3" t="str">
        <f>VLOOKUP(B11,RNR!$J$2:$K$23,2)</f>
        <v xml:space="preserve">  71,1 - 73 kg</v>
      </c>
      <c r="E11" s="17"/>
      <c r="F11" s="41">
        <f>+År2024!H516</f>
        <v>4117</v>
      </c>
      <c r="G11" s="17"/>
      <c r="H11" s="18">
        <f t="shared" si="0"/>
        <v>4.1706766079442428</v>
      </c>
      <c r="I11" s="17"/>
      <c r="J11" s="32">
        <f>+H11-Vektgruppe!H11</f>
        <v>0.70852491103436499</v>
      </c>
      <c r="K11" s="72"/>
      <c r="L11" s="59">
        <f>+År2024!Y516</f>
        <v>1047</v>
      </c>
      <c r="M11" s="17"/>
      <c r="N11" s="8">
        <f>+År2024!I516</f>
        <v>72.076978382317051</v>
      </c>
      <c r="O11" s="18"/>
      <c r="P11" s="9">
        <f>+År2024!J516</f>
        <v>11.54784031413611</v>
      </c>
      <c r="Q11" s="17"/>
      <c r="R11" s="9">
        <f>+År2024!K516</f>
        <v>13.467124631992132</v>
      </c>
      <c r="S11" s="17"/>
      <c r="T11" s="9">
        <f>+År2024!V516</f>
        <v>1.9192843178560235</v>
      </c>
      <c r="U11" s="17"/>
      <c r="V11" s="9">
        <f>+År2024!M516</f>
        <v>54.340268236833609</v>
      </c>
      <c r="W11" s="17"/>
      <c r="X11" s="9">
        <f>+År2024!O516</f>
        <v>11.099967309578322</v>
      </c>
      <c r="Y11" s="17"/>
      <c r="Z11" s="10">
        <f>+År2024!W516</f>
        <v>61.281272771435503</v>
      </c>
      <c r="AA11" s="17"/>
      <c r="AB11" s="68">
        <f>+År2024!P516</f>
        <v>47.897972531066067</v>
      </c>
      <c r="AC11" s="68">
        <f>+År2024!Q516</f>
        <v>46.647155003270122</v>
      </c>
      <c r="AD11" s="18"/>
      <c r="AE11" s="69">
        <f>+År2024!R516</f>
        <v>128.86531546256944</v>
      </c>
      <c r="AF11" s="69">
        <f>+År2024!S516</f>
        <v>126.01046093494608</v>
      </c>
      <c r="AG11" s="17"/>
      <c r="AH11" s="8">
        <f>+År2024!T516</f>
        <v>84.419100391134251</v>
      </c>
      <c r="AI11" s="8">
        <f>+År2024!U516</f>
        <v>78.585658409387321</v>
      </c>
      <c r="AJ11" s="16"/>
    </row>
    <row r="12" spans="1:36" x14ac:dyDescent="0.3">
      <c r="A12" s="17"/>
      <c r="B12" s="7">
        <f>+År2024!AO517</f>
        <v>73</v>
      </c>
      <c r="C12" s="17"/>
      <c r="D12" s="3" t="str">
        <f>VLOOKUP(B12,RNR!$J$2:$K$23,2)</f>
        <v xml:space="preserve">  73,1 - 75 kg</v>
      </c>
      <c r="E12" s="17"/>
      <c r="F12" s="41">
        <f>+År2024!H517</f>
        <v>5058</v>
      </c>
      <c r="G12" s="17"/>
      <c r="H12" s="18">
        <f t="shared" si="0"/>
        <v>5.1239451743944571</v>
      </c>
      <c r="I12" s="17"/>
      <c r="J12" s="32">
        <f>+H12-Vektgruppe!H12</f>
        <v>0.61583161913186224</v>
      </c>
      <c r="K12" s="72"/>
      <c r="L12" s="59">
        <f>+År2024!Y517</f>
        <v>1342</v>
      </c>
      <c r="M12" s="17"/>
      <c r="N12" s="8">
        <f>+År2024!I517</f>
        <v>74.077799525505398</v>
      </c>
      <c r="O12" s="18"/>
      <c r="P12" s="9">
        <f>+År2024!J517</f>
        <v>11.849012713010588</v>
      </c>
      <c r="Q12" s="17"/>
      <c r="R12" s="9">
        <f>+År2024!K517</f>
        <v>13.758062770562757</v>
      </c>
      <c r="S12" s="17"/>
      <c r="T12" s="9">
        <f>+År2024!V517</f>
        <v>1.9090500575521716</v>
      </c>
      <c r="U12" s="17"/>
      <c r="V12" s="9">
        <f>+År2024!M517</f>
        <v>55.015313852813662</v>
      </c>
      <c r="W12" s="17"/>
      <c r="X12" s="9">
        <f>+År2024!O517</f>
        <v>11.300162249864783</v>
      </c>
      <c r="Y12" s="17"/>
      <c r="Z12" s="10">
        <f>+År2024!W517</f>
        <v>61.154211150652415</v>
      </c>
      <c r="AA12" s="17"/>
      <c r="AB12" s="68">
        <f>+År2024!P517</f>
        <v>47.829591560724914</v>
      </c>
      <c r="AC12" s="68">
        <f>+År2024!Q517</f>
        <v>46.523809523809511</v>
      </c>
      <c r="AD12" s="18"/>
      <c r="AE12" s="69">
        <f>+År2024!R517</f>
        <v>129.46457544618713</v>
      </c>
      <c r="AF12" s="69">
        <f>+År2024!S517</f>
        <v>125.51027582477016</v>
      </c>
      <c r="AG12" s="17"/>
      <c r="AH12" s="8">
        <f>+År2024!T517</f>
        <v>85.490105149636051</v>
      </c>
      <c r="AI12" s="8">
        <f>+År2024!U517</f>
        <v>79.731949312483053</v>
      </c>
      <c r="AJ12" s="16"/>
    </row>
    <row r="13" spans="1:36" x14ac:dyDescent="0.3">
      <c r="A13" s="17"/>
      <c r="B13" s="7">
        <f>+År2024!AO518</f>
        <v>75</v>
      </c>
      <c r="C13" s="17"/>
      <c r="D13" s="3" t="str">
        <f>VLOOKUP(B13,RNR!$J$2:$K$23,2)</f>
        <v xml:space="preserve">  75,1 - 77 kg</v>
      </c>
      <c r="E13" s="17"/>
      <c r="F13" s="41">
        <f>+År2024!H518</f>
        <v>6788</v>
      </c>
      <c r="G13" s="17"/>
      <c r="H13" s="18">
        <f t="shared" si="0"/>
        <v>6.8765005622359769</v>
      </c>
      <c r="I13" s="17"/>
      <c r="J13" s="32">
        <f>+H13-Vektgruppe!H13</f>
        <v>0.76182714060028989</v>
      </c>
      <c r="K13" s="72"/>
      <c r="L13" s="59">
        <f>+År2024!Y518</f>
        <v>2027</v>
      </c>
      <c r="M13" s="17"/>
      <c r="N13" s="8">
        <f>+År2024!I518</f>
        <v>76.052233352976543</v>
      </c>
      <c r="O13" s="18"/>
      <c r="P13" s="9">
        <f>+År2024!J518</f>
        <v>12.128111181301344</v>
      </c>
      <c r="Q13" s="17"/>
      <c r="R13" s="9">
        <f>+År2024!K518</f>
        <v>14.17645820172665</v>
      </c>
      <c r="S13" s="17"/>
      <c r="T13" s="9">
        <f>+År2024!V518</f>
        <v>2.0483470204253087</v>
      </c>
      <c r="U13" s="17"/>
      <c r="V13" s="9">
        <f>+År2024!M518</f>
        <v>55.976837228890311</v>
      </c>
      <c r="W13" s="17"/>
      <c r="X13" s="9">
        <f>+År2024!O518</f>
        <v>11.246114971572988</v>
      </c>
      <c r="Y13" s="17"/>
      <c r="Z13" s="10">
        <f>+År2024!W518</f>
        <v>60.948291101944598</v>
      </c>
      <c r="AA13" s="17"/>
      <c r="AB13" s="68">
        <f>+År2024!P518</f>
        <v>47.539271425563278</v>
      </c>
      <c r="AC13" s="68">
        <f>+År2024!Q518</f>
        <v>46.452074994733515</v>
      </c>
      <c r="AD13" s="18"/>
      <c r="AE13" s="69">
        <f>+År2024!R518</f>
        <v>130.75426405559062</v>
      </c>
      <c r="AF13" s="69">
        <f>+År2024!S518</f>
        <v>127.65319014529376</v>
      </c>
      <c r="AG13" s="17"/>
      <c r="AH13" s="8">
        <f>+År2024!T518</f>
        <v>86.633592600378421</v>
      </c>
      <c r="AI13" s="8">
        <f>+År2024!U518</f>
        <v>81.212150515030871</v>
      </c>
      <c r="AJ13" s="16"/>
    </row>
    <row r="14" spans="1:36" x14ac:dyDescent="0.3">
      <c r="A14" s="17"/>
      <c r="B14" s="7">
        <f>+År2024!AO519</f>
        <v>77</v>
      </c>
      <c r="C14" s="17"/>
      <c r="D14" s="3" t="str">
        <f>VLOOKUP(B14,RNR!$J$2:$K$23,2)</f>
        <v xml:space="preserve">  77,1 - 79 kg</v>
      </c>
      <c r="E14" s="17"/>
      <c r="F14" s="41">
        <f>+År2024!H519</f>
        <v>8402</v>
      </c>
      <c r="G14" s="17"/>
      <c r="H14" s="18">
        <f t="shared" si="0"/>
        <v>8.5115435656904364</v>
      </c>
      <c r="I14" s="17"/>
      <c r="J14" s="32">
        <f>+H14-Vektgruppe!H14</f>
        <v>0.80508102056719721</v>
      </c>
      <c r="K14" s="72"/>
      <c r="L14" s="59">
        <f>+År2024!Y519</f>
        <v>2745</v>
      </c>
      <c r="M14" s="17"/>
      <c r="N14" s="8">
        <f>+År2024!I519</f>
        <v>78.08513925255933</v>
      </c>
      <c r="O14" s="18"/>
      <c r="P14" s="9">
        <f>+År2024!J519</f>
        <v>12.35703152674459</v>
      </c>
      <c r="Q14" s="17"/>
      <c r="R14" s="9">
        <f>+År2024!K519</f>
        <v>14.553410097431337</v>
      </c>
      <c r="S14" s="17"/>
      <c r="T14" s="9">
        <f>+År2024!V519</f>
        <v>2.196378570686742</v>
      </c>
      <c r="U14" s="17"/>
      <c r="V14" s="9">
        <f>+År2024!M519</f>
        <v>56.629371124889296</v>
      </c>
      <c r="W14" s="17"/>
      <c r="X14" s="9">
        <f>+År2024!O519</f>
        <v>11.46769394261422</v>
      </c>
      <c r="Y14" s="17"/>
      <c r="Z14" s="10">
        <f>+År2024!W519</f>
        <v>60.786122351821007</v>
      </c>
      <c r="AA14" s="17"/>
      <c r="AB14" s="68">
        <f>+År2024!P519</f>
        <v>47.227321048901487</v>
      </c>
      <c r="AC14" s="68">
        <f>+År2024!Q519</f>
        <v>46.10573857598299</v>
      </c>
      <c r="AD14" s="18"/>
      <c r="AE14" s="69">
        <f>+År2024!R519</f>
        <v>130.29193976970771</v>
      </c>
      <c r="AF14" s="69">
        <f>+År2024!S519</f>
        <v>127.82589443854056</v>
      </c>
      <c r="AG14" s="17"/>
      <c r="AH14" s="8">
        <f>+År2024!T519</f>
        <v>87.408346595932812</v>
      </c>
      <c r="AI14" s="8">
        <f>+År2024!U519</f>
        <v>82.438231653403932</v>
      </c>
      <c r="AJ14" s="16"/>
    </row>
    <row r="15" spans="1:36" x14ac:dyDescent="0.3">
      <c r="A15" s="17"/>
      <c r="B15" s="7">
        <f>+År2024!AO520</f>
        <v>79</v>
      </c>
      <c r="C15" s="17"/>
      <c r="D15" s="3" t="str">
        <f>VLOOKUP(B15,RNR!$J$2:$K$23,2)</f>
        <v xml:space="preserve">  79,1 - 81 kg</v>
      </c>
      <c r="E15" s="17"/>
      <c r="F15" s="41">
        <f>+År2024!H520</f>
        <v>9193</v>
      </c>
      <c r="G15" s="17"/>
      <c r="H15" s="18">
        <f t="shared" si="0"/>
        <v>9.3128564626746222</v>
      </c>
      <c r="I15" s="17"/>
      <c r="J15" s="32">
        <f>+H15-Vektgruppe!H15</f>
        <v>0.57851586590900084</v>
      </c>
      <c r="K15" s="72"/>
      <c r="L15" s="59">
        <f>+År2024!Y520</f>
        <v>3064</v>
      </c>
      <c r="M15" s="17"/>
      <c r="N15" s="8">
        <f>+År2024!I520</f>
        <v>80.053573371042262</v>
      </c>
      <c r="O15" s="18"/>
      <c r="P15" s="9">
        <f>+År2024!J520</f>
        <v>12.638107709936172</v>
      </c>
      <c r="Q15" s="17"/>
      <c r="R15" s="9">
        <f>+År2024!K520</f>
        <v>14.796073298429308</v>
      </c>
      <c r="S15" s="17"/>
      <c r="T15" s="9">
        <f>+År2024!V520</f>
        <v>2.1579655884931337</v>
      </c>
      <c r="U15" s="17"/>
      <c r="V15" s="9">
        <f>+År2024!M520</f>
        <v>57.678403141361386</v>
      </c>
      <c r="W15" s="17"/>
      <c r="X15" s="9">
        <f>+År2024!O520</f>
        <v>11.345240431795848</v>
      </c>
      <c r="Y15" s="17"/>
      <c r="Z15" s="10">
        <f>+År2024!W520</f>
        <v>60.674317415424781</v>
      </c>
      <c r="AA15" s="17"/>
      <c r="AB15" s="68">
        <f>+År2024!P520</f>
        <v>46.950597088172735</v>
      </c>
      <c r="AC15" s="68">
        <f>+År2024!Q520</f>
        <v>45.918520942408385</v>
      </c>
      <c r="AD15" s="18"/>
      <c r="AE15" s="69">
        <f>+År2024!R520</f>
        <v>130.55233889434083</v>
      </c>
      <c r="AF15" s="69">
        <f>+År2024!S520</f>
        <v>128.64540399084069</v>
      </c>
      <c r="AG15" s="17"/>
      <c r="AH15" s="8">
        <f>+År2024!T520</f>
        <v>88.223343127652484</v>
      </c>
      <c r="AI15" s="8">
        <f>+År2024!U520</f>
        <v>83.526477309826802</v>
      </c>
      <c r="AJ15" s="16"/>
    </row>
    <row r="16" spans="1:36" x14ac:dyDescent="0.3">
      <c r="A16" s="17"/>
      <c r="B16" s="7">
        <f>+År2024!AO521</f>
        <v>81</v>
      </c>
      <c r="C16" s="17"/>
      <c r="D16" s="3" t="str">
        <f>VLOOKUP(B16,RNR!$J$2:$K$23,2)</f>
        <v xml:space="preserve">  81,1 - 83 kg</v>
      </c>
      <c r="E16" s="17"/>
      <c r="F16" s="41">
        <f>+År2024!H521</f>
        <v>10526</v>
      </c>
      <c r="G16" s="17"/>
      <c r="H16" s="18">
        <f t="shared" si="0"/>
        <v>10.663235845329389</v>
      </c>
      <c r="I16" s="17"/>
      <c r="J16" s="32">
        <f>+H16-Vektgruppe!H16</f>
        <v>0.33144630770885897</v>
      </c>
      <c r="K16" s="72"/>
      <c r="L16" s="59">
        <f>+År2024!Y521</f>
        <v>3851</v>
      </c>
      <c r="M16" s="17"/>
      <c r="N16" s="8">
        <f>+År2024!I521</f>
        <v>82.043939768191152</v>
      </c>
      <c r="O16" s="18"/>
      <c r="P16" s="9">
        <f>+År2024!J521</f>
        <v>12.87180795198802</v>
      </c>
      <c r="Q16" s="17"/>
      <c r="R16" s="9">
        <f>+År2024!K521</f>
        <v>15.16786196549138</v>
      </c>
      <c r="S16" s="17"/>
      <c r="T16" s="9">
        <f>+År2024!V521</f>
        <v>2.2960540135033596</v>
      </c>
      <c r="U16" s="17"/>
      <c r="V16" s="9">
        <f>+År2024!M521</f>
        <v>58.367741935483821</v>
      </c>
      <c r="W16" s="17"/>
      <c r="X16" s="9">
        <f>+År2024!O521</f>
        <v>11.529312931293104</v>
      </c>
      <c r="Y16" s="17"/>
      <c r="Z16" s="10">
        <f>+År2024!W521</f>
        <v>60.42494774843243</v>
      </c>
      <c r="AA16" s="17"/>
      <c r="AB16" s="68">
        <f>+År2024!P521</f>
        <v>46.678469617404339</v>
      </c>
      <c r="AC16" s="68">
        <f>+År2024!Q521</f>
        <v>45.630046525589073</v>
      </c>
      <c r="AD16" s="18"/>
      <c r="AE16" s="69">
        <f>+År2024!R521</f>
        <v>131.18001800180019</v>
      </c>
      <c r="AF16" s="69">
        <f>+År2024!S521</f>
        <v>129.43534353435348</v>
      </c>
      <c r="AG16" s="17"/>
      <c r="AH16" s="8">
        <f>+År2024!T521</f>
        <v>89.081624700239757</v>
      </c>
      <c r="AI16" s="8">
        <f>+År2024!U521</f>
        <v>84.867865707434362</v>
      </c>
      <c r="AJ16" s="16"/>
    </row>
    <row r="17" spans="1:36" x14ac:dyDescent="0.3">
      <c r="A17" s="17"/>
      <c r="B17" s="7">
        <f>+År2024!AO522</f>
        <v>83</v>
      </c>
      <c r="C17" s="17"/>
      <c r="D17" s="3" t="str">
        <f>VLOOKUP(B17,RNR!$J$2:$K$23,2)</f>
        <v xml:space="preserve">  83,1 -  85 kg</v>
      </c>
      <c r="E17" s="17"/>
      <c r="F17" s="41">
        <f>+År2024!H522</f>
        <v>10419</v>
      </c>
      <c r="G17" s="17"/>
      <c r="H17" s="18">
        <f t="shared" si="0"/>
        <v>10.55484080111029</v>
      </c>
      <c r="I17" s="17"/>
      <c r="J17" s="32">
        <f>+H17-Vektgruppe!H17</f>
        <v>-0.1724457305950402</v>
      </c>
      <c r="K17" s="72"/>
      <c r="L17" s="59">
        <f>+År2024!Y522</f>
        <v>3884</v>
      </c>
      <c r="M17" s="17"/>
      <c r="N17" s="8">
        <f>+År2024!I522</f>
        <v>84.031374412130688</v>
      </c>
      <c r="O17" s="18"/>
      <c r="P17" s="9">
        <f>+År2024!J522</f>
        <v>13.074424316855984</v>
      </c>
      <c r="Q17" s="17"/>
      <c r="R17" s="9">
        <f>+År2024!K522</f>
        <v>15.44998464844951</v>
      </c>
      <c r="S17" s="17"/>
      <c r="T17" s="9">
        <f>+År2024!V522</f>
        <v>2.3755603315935327</v>
      </c>
      <c r="U17" s="17"/>
      <c r="V17" s="9">
        <f>+År2024!M522</f>
        <v>59.149800429843282</v>
      </c>
      <c r="W17" s="17"/>
      <c r="X17" s="9">
        <f>+År2024!O522</f>
        <v>11.591495241019356</v>
      </c>
      <c r="Y17" s="17"/>
      <c r="Z17" s="10">
        <f>+År2024!W522</f>
        <v>60.257702274690445</v>
      </c>
      <c r="AA17" s="17"/>
      <c r="AB17" s="68">
        <f>+År2024!P522</f>
        <v>46.393060033778589</v>
      </c>
      <c r="AC17" s="68">
        <f>+År2024!Q522</f>
        <v>45.231300875441562</v>
      </c>
      <c r="AD17" s="18"/>
      <c r="AE17" s="69">
        <f>+År2024!R522</f>
        <v>132.61344795824377</v>
      </c>
      <c r="AF17" s="69">
        <f>+År2024!S522</f>
        <v>130.13309794289219</v>
      </c>
      <c r="AG17" s="17"/>
      <c r="AH17" s="8">
        <f>+År2024!T522</f>
        <v>89.505880551301885</v>
      </c>
      <c r="AI17" s="8">
        <f>+År2024!U522</f>
        <v>85.842542113323347</v>
      </c>
      <c r="AJ17" s="16"/>
    </row>
    <row r="18" spans="1:36" x14ac:dyDescent="0.3">
      <c r="A18" s="17"/>
      <c r="B18" s="7">
        <f>+År2024!AO523</f>
        <v>85</v>
      </c>
      <c r="C18" s="17"/>
      <c r="D18" s="3" t="str">
        <f>VLOOKUP(B18,RNR!$J$2:$K$23,2)</f>
        <v xml:space="preserve">  85,1 -  87 kg</v>
      </c>
      <c r="E18" s="17"/>
      <c r="F18" s="41">
        <f>+År2024!H523</f>
        <v>9549</v>
      </c>
      <c r="G18" s="17"/>
      <c r="H18" s="18">
        <f t="shared" si="0"/>
        <v>9.6734979182073282</v>
      </c>
      <c r="I18" s="17"/>
      <c r="J18" s="32">
        <f>+H18-Vektgruppe!H18</f>
        <v>-0.41160640879207122</v>
      </c>
      <c r="K18" s="72"/>
      <c r="L18" s="59">
        <f>+År2024!Y523</f>
        <v>3673</v>
      </c>
      <c r="M18" s="17"/>
      <c r="N18" s="8">
        <f>+År2024!I523</f>
        <v>86.044207770448196</v>
      </c>
      <c r="O18" s="18"/>
      <c r="P18" s="9">
        <f>+År2024!J523</f>
        <v>13.342471833390205</v>
      </c>
      <c r="Q18" s="17"/>
      <c r="R18" s="9">
        <f>+År2024!K523</f>
        <v>15.84970131421743</v>
      </c>
      <c r="S18" s="17"/>
      <c r="T18" s="9">
        <f>+År2024!V523</f>
        <v>2.5072294808272257</v>
      </c>
      <c r="U18" s="17"/>
      <c r="V18" s="9">
        <f>+År2024!M523</f>
        <v>59.800409626216066</v>
      </c>
      <c r="W18" s="17"/>
      <c r="X18" s="9">
        <f>+År2024!O523</f>
        <v>11.750913125106639</v>
      </c>
      <c r="Y18" s="17"/>
      <c r="Z18" s="10">
        <f>+År2024!W523</f>
        <v>60.084092575138769</v>
      </c>
      <c r="AA18" s="17"/>
      <c r="AB18" s="68">
        <f>+År2024!P523</f>
        <v>46.385967907135559</v>
      </c>
      <c r="AC18" s="68">
        <f>+År2024!Q523</f>
        <v>45.320587231136912</v>
      </c>
      <c r="AD18" s="18"/>
      <c r="AE18" s="69">
        <f>+År2024!R523</f>
        <v>133.09711554872848</v>
      </c>
      <c r="AF18" s="69">
        <f>+År2024!S523</f>
        <v>131.73493770267964</v>
      </c>
      <c r="AG18" s="17"/>
      <c r="AH18" s="8">
        <f>+År2024!T523</f>
        <v>90.318725506900762</v>
      </c>
      <c r="AI18" s="8">
        <f>+År2024!U523</f>
        <v>87.035883455443852</v>
      </c>
      <c r="AJ18" s="16"/>
    </row>
    <row r="19" spans="1:36" x14ac:dyDescent="0.3">
      <c r="A19" s="17"/>
      <c r="B19" s="7">
        <f>+År2024!AO524</f>
        <v>87</v>
      </c>
      <c r="C19" s="17"/>
      <c r="D19" s="3" t="str">
        <f>VLOOKUP(B19,RNR!$J$2:$K$23,2)</f>
        <v xml:space="preserve">  87,1 -  90 kg</v>
      </c>
      <c r="E19" s="17"/>
      <c r="F19" s="41">
        <f>+År2024!H524</f>
        <v>10592</v>
      </c>
      <c r="G19" s="17"/>
      <c r="H19" s="18">
        <f t="shared" si="0"/>
        <v>10.730096339894441</v>
      </c>
      <c r="I19" s="17"/>
      <c r="J19" s="32">
        <f>+H19-Vektgruppe!H19</f>
        <v>-1.1279112663479225</v>
      </c>
      <c r="K19" s="72"/>
      <c r="L19" s="59">
        <f>+År2024!Y524</f>
        <v>4034</v>
      </c>
      <c r="M19" s="17"/>
      <c r="N19" s="8">
        <f>+År2024!I524</f>
        <v>88.469560989424608</v>
      </c>
      <c r="O19" s="18"/>
      <c r="P19" s="9">
        <f>+År2024!J524</f>
        <v>13.560079474247283</v>
      </c>
      <c r="Q19" s="17"/>
      <c r="R19" s="9">
        <f>+År2024!K524</f>
        <v>16.153263029191518</v>
      </c>
      <c r="S19" s="17"/>
      <c r="T19" s="9">
        <f>+År2024!V524</f>
        <v>2.5931835549442304</v>
      </c>
      <c r="U19" s="17"/>
      <c r="V19" s="9">
        <f>+År2024!M524</f>
        <v>60.731591013296658</v>
      </c>
      <c r="W19" s="17"/>
      <c r="X19" s="9">
        <f>+År2024!O524</f>
        <v>11.7473635946813</v>
      </c>
      <c r="Y19" s="17"/>
      <c r="Z19" s="10">
        <f>+År2024!W524</f>
        <v>59.910498489425997</v>
      </c>
      <c r="AA19" s="17"/>
      <c r="AB19" s="68">
        <f>+År2024!P524</f>
        <v>46.297508026295667</v>
      </c>
      <c r="AC19" s="68">
        <f>+År2024!Q524</f>
        <v>45.149870010704994</v>
      </c>
      <c r="AD19" s="18"/>
      <c r="AE19" s="69">
        <f>+År2024!R524</f>
        <v>133.37138927097658</v>
      </c>
      <c r="AF19" s="69">
        <f>+År2024!S524</f>
        <v>131.958887360538</v>
      </c>
      <c r="AG19" s="17"/>
      <c r="AH19" s="8">
        <f>+År2024!T524</f>
        <v>91.015992675110382</v>
      </c>
      <c r="AI19" s="8">
        <f>+År2024!U524</f>
        <v>88.109995421944348</v>
      </c>
      <c r="AJ19" s="16"/>
    </row>
    <row r="20" spans="1:36" x14ac:dyDescent="0.3">
      <c r="A20" s="17"/>
      <c r="B20" s="7">
        <f>+År2024!AO525</f>
        <v>90</v>
      </c>
      <c r="C20" s="17"/>
      <c r="D20" s="3" t="str">
        <f>VLOOKUP(B20,RNR!$J$2:$K$23,2)</f>
        <v xml:space="preserve">  90,1 -  95 kg</v>
      </c>
      <c r="E20" s="17"/>
      <c r="F20" s="41">
        <f>+År2024!H525</f>
        <v>9489</v>
      </c>
      <c r="G20" s="17"/>
      <c r="H20" s="18">
        <f t="shared" si="0"/>
        <v>9.6127156504209168</v>
      </c>
      <c r="I20" s="17"/>
      <c r="J20" s="32">
        <f>+H20-Vektgruppe!H20</f>
        <v>-1.5311886572522777</v>
      </c>
      <c r="K20" s="72"/>
      <c r="L20" s="59">
        <f>+År2024!Y525</f>
        <v>3596</v>
      </c>
      <c r="M20" s="17"/>
      <c r="N20" s="8">
        <f>+År2024!I525</f>
        <v>92.1431057013356</v>
      </c>
      <c r="O20" s="18"/>
      <c r="P20" s="9">
        <f>+År2024!J525</f>
        <v>14.058915785884762</v>
      </c>
      <c r="Q20" s="17"/>
      <c r="R20" s="9">
        <f>+År2024!K525</f>
        <v>16.78329640361342</v>
      </c>
      <c r="S20" s="17"/>
      <c r="T20" s="9">
        <f>+År2024!V525</f>
        <v>2.7243806177286678</v>
      </c>
      <c r="U20" s="17"/>
      <c r="V20" s="9">
        <f>+År2024!M525</f>
        <v>61.820214760524813</v>
      </c>
      <c r="W20" s="17"/>
      <c r="X20" s="9">
        <f>+År2024!O525</f>
        <v>11.974821124361142</v>
      </c>
      <c r="Y20" s="17"/>
      <c r="Z20" s="10">
        <f>+År2024!W525</f>
        <v>59.559068394983683</v>
      </c>
      <c r="AA20" s="17"/>
      <c r="AB20" s="68">
        <f>+År2024!P525</f>
        <v>46.121144999148065</v>
      </c>
      <c r="AC20" s="68">
        <f>+År2024!Q525</f>
        <v>45.120504516788813</v>
      </c>
      <c r="AD20" s="18"/>
      <c r="AE20" s="69">
        <f>+År2024!R525</f>
        <v>134.10919931856898</v>
      </c>
      <c r="AF20" s="69">
        <f>+År2024!S525</f>
        <v>132.43134582623509</v>
      </c>
      <c r="AG20" s="17"/>
      <c r="AH20" s="8">
        <f>+År2024!T525</f>
        <v>91.886704024452172</v>
      </c>
      <c r="AI20" s="8">
        <f>+År2024!U525</f>
        <v>89.534386143657443</v>
      </c>
      <c r="AJ20" s="16"/>
    </row>
    <row r="21" spans="1:36" x14ac:dyDescent="0.3">
      <c r="A21" s="17"/>
      <c r="B21" s="7">
        <f>+År2024!AO526</f>
        <v>95</v>
      </c>
      <c r="C21" s="17"/>
      <c r="D21" s="3" t="str">
        <f>VLOOKUP(B21,RNR!$J$2:$K$23,2)</f>
        <v xml:space="preserve">  95,1 - 100 kg</v>
      </c>
      <c r="E21" s="17"/>
      <c r="F21" s="41">
        <f>+År2024!H526</f>
        <v>3270</v>
      </c>
      <c r="G21" s="17"/>
      <c r="H21" s="18">
        <f t="shared" si="0"/>
        <v>3.3126335943594056</v>
      </c>
      <c r="I21" s="17"/>
      <c r="J21" s="32">
        <f>+H21-Vektgruppe!H21</f>
        <v>-1.2225366488056744</v>
      </c>
      <c r="K21" s="72"/>
      <c r="L21" s="59">
        <f>+År2024!Y526</f>
        <v>1274</v>
      </c>
      <c r="M21" s="17"/>
      <c r="N21" s="8">
        <f>+År2024!I526</f>
        <v>97.005269113149822</v>
      </c>
      <c r="O21" s="18"/>
      <c r="P21" s="9">
        <f>+År2024!J526</f>
        <v>14.645975855130771</v>
      </c>
      <c r="Q21" s="17"/>
      <c r="R21" s="9">
        <f>+År2024!K526</f>
        <v>17.556338028169019</v>
      </c>
      <c r="S21" s="17"/>
      <c r="T21" s="9">
        <f>+År2024!V526</f>
        <v>2.9103621730382425</v>
      </c>
      <c r="U21" s="17"/>
      <c r="V21" s="9">
        <f>+År2024!M526</f>
        <v>63.413078470824921</v>
      </c>
      <c r="W21" s="17"/>
      <c r="X21" s="9">
        <f>+År2024!O526</f>
        <v>12.011060834590243</v>
      </c>
      <c r="Y21" s="17"/>
      <c r="Z21" s="10">
        <f>+År2024!W526</f>
        <v>59.180122324159058</v>
      </c>
      <c r="AA21" s="17"/>
      <c r="AB21" s="68">
        <f>+År2024!P526</f>
        <v>45.859657947686117</v>
      </c>
      <c r="AC21" s="68">
        <f>+År2024!Q526</f>
        <v>44.83651911468813</v>
      </c>
      <c r="AD21" s="18"/>
      <c r="AE21" s="69">
        <f>+År2024!R526</f>
        <v>135.84414278531929</v>
      </c>
      <c r="AF21" s="69">
        <f>+År2024!S526</f>
        <v>133.06787330316743</v>
      </c>
      <c r="AG21" s="17"/>
      <c r="AH21" s="8">
        <f>+År2024!T526</f>
        <v>93.109282488710562</v>
      </c>
      <c r="AI21" s="8">
        <f>+År2024!U526</f>
        <v>91.161766181635869</v>
      </c>
      <c r="AJ21" s="16"/>
    </row>
    <row r="22" spans="1:36" x14ac:dyDescent="0.3">
      <c r="A22" s="17"/>
      <c r="B22" s="7">
        <f>+År2024!AO527</f>
        <v>100</v>
      </c>
      <c r="C22" s="17"/>
      <c r="D22" s="3" t="str">
        <f>VLOOKUP(B22,RNR!$J$2:$K$23,2)</f>
        <v>100,1 - 105 kg</v>
      </c>
      <c r="E22" s="17"/>
      <c r="F22" s="41">
        <f>+År2024!H527</f>
        <v>929</v>
      </c>
      <c r="G22" s="17"/>
      <c r="H22" s="18">
        <f t="shared" si="0"/>
        <v>0.94111211289293206</v>
      </c>
      <c r="I22" s="17"/>
      <c r="J22" s="32">
        <f>+H22-Vektgruppe!H22</f>
        <v>-0.58151680325204214</v>
      </c>
      <c r="K22" s="72"/>
      <c r="L22" s="59">
        <f>+År2024!Y527</f>
        <v>311</v>
      </c>
      <c r="M22" s="17"/>
      <c r="N22" s="8">
        <f>+År2024!I527</f>
        <v>102.0667922497309</v>
      </c>
      <c r="O22" s="18"/>
      <c r="P22" s="9">
        <f>+År2024!J527</f>
        <v>15.026229508196716</v>
      </c>
      <c r="Q22" s="17"/>
      <c r="R22" s="9">
        <f>+År2024!K527</f>
        <v>18.201967213114745</v>
      </c>
      <c r="S22" s="17"/>
      <c r="T22" s="9">
        <f>+År2024!V527</f>
        <v>3.1757377049180264</v>
      </c>
      <c r="U22" s="17"/>
      <c r="V22" s="9">
        <f>+År2024!M527</f>
        <v>65.014754098360598</v>
      </c>
      <c r="W22" s="17"/>
      <c r="X22" s="9">
        <f>+År2024!O527</f>
        <v>11.933551554828156</v>
      </c>
      <c r="Y22" s="17"/>
      <c r="Z22" s="10">
        <f>+År2024!W527</f>
        <v>58.776103336921423</v>
      </c>
      <c r="AA22" s="17"/>
      <c r="AB22" s="68">
        <f>+År2024!P527</f>
        <v>45.299509001636658</v>
      </c>
      <c r="AC22" s="68">
        <f>+År2024!Q527</f>
        <v>44.488524590163941</v>
      </c>
      <c r="AD22" s="18"/>
      <c r="AE22" s="69">
        <f>+År2024!R527</f>
        <v>132.92144026186577</v>
      </c>
      <c r="AF22" s="69">
        <f>+År2024!S527</f>
        <v>134.32733224222585</v>
      </c>
      <c r="AG22" s="17"/>
      <c r="AH22" s="8">
        <f>+År2024!T527</f>
        <v>93.393137254902001</v>
      </c>
      <c r="AI22" s="8">
        <f>+År2024!U527</f>
        <v>91.953267973856256</v>
      </c>
      <c r="AJ22" s="16"/>
    </row>
    <row r="23" spans="1:36" x14ac:dyDescent="0.3">
      <c r="A23" s="17"/>
      <c r="B23" s="7">
        <f>+År2024!AO528</f>
        <v>105</v>
      </c>
      <c r="C23" s="17"/>
      <c r="D23" s="3" t="str">
        <f>VLOOKUP(B23,RNR!$J$2:$K$23,2)</f>
        <v>105,1 - 110 kg</v>
      </c>
      <c r="E23" s="17"/>
      <c r="F23" s="41">
        <f>+År2024!H528</f>
        <v>350</v>
      </c>
      <c r="G23" s="17"/>
      <c r="H23" s="18">
        <f t="shared" si="0"/>
        <v>0.35456322875406482</v>
      </c>
      <c r="I23" s="17"/>
      <c r="J23" s="32">
        <f>+H23-Vektgruppe!H23</f>
        <v>-0.21100437500350172</v>
      </c>
      <c r="K23" s="72"/>
      <c r="L23" s="59">
        <f>+År2024!Y528</f>
        <v>116</v>
      </c>
      <c r="M23" s="17"/>
      <c r="N23" s="8">
        <f>+År2024!I528</f>
        <v>107.01485714285718</v>
      </c>
      <c r="O23" s="18"/>
      <c r="P23" s="9">
        <f>+År2024!J528</f>
        <v>15.654782608695651</v>
      </c>
      <c r="Q23" s="17"/>
      <c r="R23" s="9">
        <f>+År2024!K528</f>
        <v>18.433043478260878</v>
      </c>
      <c r="S23" s="17"/>
      <c r="T23" s="9">
        <f>+År2024!V528</f>
        <v>2.7782608695652202</v>
      </c>
      <c r="U23" s="17"/>
      <c r="V23" s="9">
        <f>+År2024!M528</f>
        <v>65.184347826086935</v>
      </c>
      <c r="W23" s="17"/>
      <c r="X23" s="9">
        <f>+År2024!O528</f>
        <v>13.27304347826086</v>
      </c>
      <c r="Y23" s="17"/>
      <c r="Z23" s="10">
        <f>+År2024!W528</f>
        <v>58.402857142857151</v>
      </c>
      <c r="AA23" s="17"/>
      <c r="AB23" s="68">
        <f>+År2024!P528</f>
        <v>44.578260869565213</v>
      </c>
      <c r="AC23" s="68">
        <f>+År2024!Q528</f>
        <v>43.443478260869568</v>
      </c>
      <c r="AD23" s="18"/>
      <c r="AE23" s="69">
        <f>+År2024!R528</f>
        <v>131.44347826086957</v>
      </c>
      <c r="AF23" s="69">
        <f>+År2024!S528</f>
        <v>128.16521739130437</v>
      </c>
      <c r="AG23" s="17"/>
      <c r="AH23" s="8">
        <f>+År2024!T528</f>
        <v>92.315021459227523</v>
      </c>
      <c r="AI23" s="8">
        <f>+År2024!U528</f>
        <v>90.152789699570747</v>
      </c>
      <c r="AJ23" s="16"/>
    </row>
    <row r="24" spans="1:36" x14ac:dyDescent="0.3">
      <c r="A24" s="17"/>
      <c r="B24" s="7">
        <f>+År2024!AO529</f>
        <v>110</v>
      </c>
      <c r="C24" s="17"/>
      <c r="D24" s="3" t="str">
        <f>VLOOKUP(B24,RNR!$J$2:$K$23,2)</f>
        <v>110,1 - 115 kg</v>
      </c>
      <c r="E24" s="17"/>
      <c r="F24" s="41">
        <f>+År2024!H529</f>
        <v>172</v>
      </c>
      <c r="G24" s="17"/>
      <c r="H24" s="18">
        <f t="shared" si="0"/>
        <v>0.17424250098771185</v>
      </c>
      <c r="I24" s="17"/>
      <c r="J24" s="32">
        <f>+H24-Vektgruppe!H24</f>
        <v>-6.084698624663909E-2</v>
      </c>
      <c r="K24" s="72"/>
      <c r="L24" s="59">
        <f>+År2024!Y529</f>
        <v>61</v>
      </c>
      <c r="M24" s="17"/>
      <c r="N24" s="8">
        <f>+År2024!I529</f>
        <v>112.39720930232562</v>
      </c>
      <c r="O24" s="18"/>
      <c r="P24" s="9">
        <f>+År2024!J529</f>
        <v>15.74074074074074</v>
      </c>
      <c r="Q24" s="17"/>
      <c r="R24" s="9">
        <f>+År2024!K529</f>
        <v>19.014814814814819</v>
      </c>
      <c r="S24" s="17"/>
      <c r="T24" s="9">
        <f>+År2024!V529</f>
        <v>3.2740740740740821</v>
      </c>
      <c r="U24" s="17"/>
      <c r="V24" s="9">
        <f>+År2024!M529</f>
        <v>66.935185185185176</v>
      </c>
      <c r="W24" s="17"/>
      <c r="X24" s="9">
        <f>+År2024!O529</f>
        <v>11.898148148148149</v>
      </c>
      <c r="Y24" s="17"/>
      <c r="Z24" s="10">
        <f>+År2024!W529</f>
        <v>58.16279069767441</v>
      </c>
      <c r="AA24" s="17"/>
      <c r="AB24" s="68">
        <f>+År2024!P529</f>
        <v>43.925925925925931</v>
      </c>
      <c r="AC24" s="68">
        <f>+År2024!Q529</f>
        <v>43.481481481481474</v>
      </c>
      <c r="AD24" s="18"/>
      <c r="AE24" s="69">
        <f>+År2024!R529</f>
        <v>134.23148148148147</v>
      </c>
      <c r="AF24" s="69">
        <f>+År2024!S529</f>
        <v>136.31481481481481</v>
      </c>
      <c r="AG24" s="17"/>
      <c r="AH24" s="8">
        <f>+År2024!T529</f>
        <v>92.988990825688091</v>
      </c>
      <c r="AI24" s="8">
        <f>+År2024!U529</f>
        <v>90.379816513761469</v>
      </c>
      <c r="AJ24" s="16"/>
    </row>
    <row r="25" spans="1:36" x14ac:dyDescent="0.3">
      <c r="A25" s="17"/>
      <c r="B25" s="7">
        <f>+År2024!AO530</f>
        <v>115</v>
      </c>
      <c r="C25" s="17"/>
      <c r="D25" s="3" t="str">
        <f>VLOOKUP(B25,RNR!$J$2:$K$23,2)</f>
        <v>115,1 - 120 kg</v>
      </c>
      <c r="E25" s="17"/>
      <c r="F25" s="41">
        <f>+År2024!H530</f>
        <v>106</v>
      </c>
      <c r="G25" s="17"/>
      <c r="H25" s="18">
        <f t="shared" si="0"/>
        <v>0.10738200642265963</v>
      </c>
      <c r="I25" s="17"/>
      <c r="J25" s="32">
        <f>+H25-Vektgruppe!H25</f>
        <v>-1.7548108637286119E-2</v>
      </c>
      <c r="K25" s="72"/>
      <c r="L25" s="59">
        <f>+År2024!Y530</f>
        <v>33</v>
      </c>
      <c r="M25" s="17"/>
      <c r="N25" s="8">
        <f>+År2024!I530</f>
        <v>117.5369811320754</v>
      </c>
      <c r="O25" s="18"/>
      <c r="P25" s="9">
        <f>+År2024!J530</f>
        <v>15.890140845070421</v>
      </c>
      <c r="Q25" s="17"/>
      <c r="R25" s="9">
        <f>+År2024!K530</f>
        <v>19.250704225352113</v>
      </c>
      <c r="S25" s="17"/>
      <c r="T25" s="9">
        <f>+År2024!V530</f>
        <v>3.3605633802816897</v>
      </c>
      <c r="U25" s="17"/>
      <c r="V25" s="9">
        <f>+År2024!M530</f>
        <v>65.740845070422537</v>
      </c>
      <c r="W25" s="17"/>
      <c r="X25" s="9">
        <f>+År2024!O530</f>
        <v>13.011267605633805</v>
      </c>
      <c r="Y25" s="17"/>
      <c r="Z25" s="10">
        <f>+År2024!W530</f>
        <v>57.867924528301891</v>
      </c>
      <c r="AA25" s="17"/>
      <c r="AB25" s="68">
        <f>+År2024!P530</f>
        <v>41.760563380281688</v>
      </c>
      <c r="AC25" s="68">
        <f>+År2024!Q530</f>
        <v>41</v>
      </c>
      <c r="AD25" s="18"/>
      <c r="AE25" s="69">
        <f>+År2024!R530</f>
        <v>126.28169014084509</v>
      </c>
      <c r="AF25" s="69">
        <f>+År2024!S530</f>
        <v>126.08450704225352</v>
      </c>
      <c r="AG25" s="17"/>
      <c r="AH25" s="8">
        <f>+År2024!T530</f>
        <v>91.625</v>
      </c>
      <c r="AI25" s="8">
        <f>+År2024!U530</f>
        <v>90.630555555555503</v>
      </c>
      <c r="AJ25" s="16"/>
    </row>
    <row r="26" spans="1:36" x14ac:dyDescent="0.3">
      <c r="A26" s="17"/>
      <c r="B26" s="7">
        <f>+År2024!AO531</f>
        <v>120</v>
      </c>
      <c r="C26" s="17"/>
      <c r="D26" s="3" t="str">
        <f>VLOOKUP(B26,RNR!$J$2:$K$23,2)</f>
        <v>120,1 - 125 kg</v>
      </c>
      <c r="E26" s="17"/>
      <c r="F26" s="41">
        <f>+År2024!H531</f>
        <v>65</v>
      </c>
      <c r="G26" s="17"/>
      <c r="H26" s="18">
        <f t="shared" si="0"/>
        <v>6.5847456768612034E-2</v>
      </c>
      <c r="I26" s="17"/>
      <c r="J26" s="32">
        <f>+H26-Vektgruppe!H26</f>
        <v>-4.9692824863627333E-3</v>
      </c>
      <c r="K26" s="72"/>
      <c r="L26" s="59">
        <f>+År2024!Y531</f>
        <v>21</v>
      </c>
      <c r="M26" s="17"/>
      <c r="N26" s="8">
        <f>+År2024!I531</f>
        <v>122.3870769230769</v>
      </c>
      <c r="O26" s="18"/>
      <c r="P26" s="9">
        <f>+År2024!J531</f>
        <v>17.104761904761911</v>
      </c>
      <c r="Q26" s="17"/>
      <c r="R26" s="9">
        <f>+År2024!K531</f>
        <v>20.271428571428576</v>
      </c>
      <c r="S26" s="17"/>
      <c r="T26" s="9">
        <f>+År2024!V531</f>
        <v>3.1666666666666679</v>
      </c>
      <c r="U26" s="17"/>
      <c r="V26" s="9">
        <f>+År2024!M531</f>
        <v>69.652380952380952</v>
      </c>
      <c r="W26" s="17"/>
      <c r="X26" s="9">
        <f>+År2024!O531</f>
        <v>12.376190476190478</v>
      </c>
      <c r="Y26" s="17"/>
      <c r="Z26" s="10">
        <f>+År2024!W531</f>
        <v>57.692307692307693</v>
      </c>
      <c r="AA26" s="17"/>
      <c r="AB26" s="68">
        <f>+År2024!P531</f>
        <v>40.619047619047606</v>
      </c>
      <c r="AC26" s="68">
        <f>+År2024!Q531</f>
        <v>41.904761904761905</v>
      </c>
      <c r="AD26" s="18"/>
      <c r="AE26" s="69">
        <f>+År2024!R531</f>
        <v>126.97619047619048</v>
      </c>
      <c r="AF26" s="69">
        <f>+År2024!S531</f>
        <v>131.0952380952381</v>
      </c>
      <c r="AG26" s="17"/>
      <c r="AH26" s="8">
        <f>+År2024!T531</f>
        <v>91.432558139534891</v>
      </c>
      <c r="AI26" s="8">
        <f>+År2024!U531</f>
        <v>89.051162790697646</v>
      </c>
      <c r="AJ26" s="16"/>
    </row>
    <row r="27" spans="1:36" x14ac:dyDescent="0.3">
      <c r="A27" s="17"/>
      <c r="B27" s="16"/>
      <c r="C27" s="16"/>
      <c r="D27" s="16"/>
      <c r="E27" s="16"/>
      <c r="F27" s="42"/>
      <c r="G27" s="16"/>
      <c r="H27" s="16"/>
      <c r="I27" s="16"/>
      <c r="J27" s="16"/>
      <c r="K27" s="71"/>
      <c r="L27" s="42"/>
      <c r="M27" s="16"/>
      <c r="N27" s="16"/>
      <c r="O27" s="18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7"/>
      <c r="AB27" s="22"/>
      <c r="AC27" s="22"/>
      <c r="AD27" s="22"/>
      <c r="AE27" s="16"/>
      <c r="AF27" s="16"/>
      <c r="AG27" s="16"/>
      <c r="AH27" s="16"/>
      <c r="AI27" s="16"/>
      <c r="AJ27" s="16"/>
    </row>
    <row r="28" spans="1:36" x14ac:dyDescent="0.3">
      <c r="F28" s="56">
        <f>SUM(F5:F27)</f>
        <v>98713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E28" s="2"/>
      <c r="AF28" s="2"/>
      <c r="AG28" s="2"/>
      <c r="AH28" s="2"/>
      <c r="AI28" s="2"/>
    </row>
    <row r="29" spans="1:36" x14ac:dyDescent="0.3"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E29" s="2"/>
      <c r="AF29" s="2"/>
      <c r="AG29" s="2"/>
      <c r="AH29" s="2"/>
      <c r="AI29" s="2"/>
    </row>
    <row r="30" spans="1:36" x14ac:dyDescent="0.3"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E30" s="2"/>
      <c r="AF30" s="2"/>
      <c r="AG30" s="2"/>
      <c r="AH30" s="2"/>
      <c r="AI30" s="2"/>
    </row>
    <row r="31" spans="1:36" x14ac:dyDescent="0.3"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E31" s="2"/>
      <c r="AF31" s="2"/>
      <c r="AG31" s="2"/>
      <c r="AH31" s="2"/>
      <c r="AI31" s="2"/>
    </row>
    <row r="32" spans="1:36" x14ac:dyDescent="0.3"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E32" s="2"/>
      <c r="AF32" s="2"/>
      <c r="AG32" s="2"/>
      <c r="AH32" s="2"/>
      <c r="AI32" s="2"/>
    </row>
    <row r="33" spans="16:35" x14ac:dyDescent="0.3"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E33" s="2"/>
      <c r="AF33" s="2"/>
      <c r="AG33" s="2"/>
      <c r="AH33" s="2"/>
      <c r="AI33" s="2"/>
    </row>
    <row r="34" spans="16:35" x14ac:dyDescent="0.3"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E34" s="2"/>
      <c r="AF34" s="2"/>
      <c r="AG34" s="2"/>
      <c r="AH34" s="2"/>
      <c r="AI34" s="2"/>
    </row>
    <row r="35" spans="16:35" x14ac:dyDescent="0.3"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E35" s="2"/>
      <c r="AF35" s="2"/>
      <c r="AG35" s="2"/>
      <c r="AH35" s="2"/>
      <c r="AI35" s="2"/>
    </row>
    <row r="36" spans="16:35" x14ac:dyDescent="0.3"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E36" s="2"/>
      <c r="AF36" s="2"/>
      <c r="AG36" s="2"/>
      <c r="AH36" s="2"/>
      <c r="AI36" s="2"/>
    </row>
    <row r="37" spans="16:35" x14ac:dyDescent="0.3"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E37" s="2"/>
      <c r="AF37" s="2"/>
      <c r="AG37" s="2"/>
      <c r="AH37" s="2"/>
      <c r="AI37" s="2"/>
    </row>
    <row r="38" spans="16:35" x14ac:dyDescent="0.3"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E38" s="2"/>
      <c r="AF38" s="2"/>
      <c r="AG38" s="2"/>
      <c r="AH38" s="2"/>
      <c r="AI38" s="2"/>
    </row>
    <row r="39" spans="16:35" x14ac:dyDescent="0.3"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E39" s="2"/>
      <c r="AF39" s="2"/>
      <c r="AG39" s="2"/>
      <c r="AH39" s="2"/>
      <c r="AI39" s="2"/>
    </row>
    <row r="40" spans="16:35" x14ac:dyDescent="0.3"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E40" s="2"/>
      <c r="AF40" s="2"/>
      <c r="AG40" s="2"/>
      <c r="AH40" s="2"/>
      <c r="AI40" s="2"/>
    </row>
    <row r="41" spans="16:35" x14ac:dyDescent="0.3"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E41" s="2"/>
      <c r="AF41" s="2"/>
      <c r="AG41" s="2"/>
      <c r="AH41" s="2"/>
      <c r="AI41" s="2"/>
    </row>
    <row r="42" spans="16:35" x14ac:dyDescent="0.3"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E42" s="2"/>
      <c r="AF42" s="2"/>
      <c r="AG42" s="2"/>
      <c r="AH42" s="2"/>
      <c r="AI42" s="2"/>
    </row>
    <row r="43" spans="16:35" x14ac:dyDescent="0.3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E43" s="2"/>
      <c r="AF43" s="2"/>
      <c r="AG43" s="2"/>
      <c r="AH43" s="2"/>
      <c r="AI43" s="2"/>
    </row>
    <row r="44" spans="16:35" x14ac:dyDescent="0.3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E44" s="2"/>
      <c r="AF44" s="2"/>
      <c r="AG44" s="2"/>
      <c r="AH44" s="2"/>
      <c r="AI44" s="2"/>
    </row>
    <row r="45" spans="16:35" x14ac:dyDescent="0.3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E45" s="2"/>
      <c r="AF45" s="2"/>
      <c r="AG45" s="2"/>
      <c r="AH45" s="2"/>
      <c r="AI45" s="2"/>
    </row>
    <row r="46" spans="16:35" x14ac:dyDescent="0.3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E46" s="2"/>
      <c r="AF46" s="2"/>
      <c r="AG46" s="2"/>
      <c r="AH46" s="2"/>
      <c r="AI46" s="2"/>
    </row>
    <row r="47" spans="16:35" x14ac:dyDescent="0.3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E47" s="2"/>
      <c r="AF47" s="2"/>
      <c r="AG47" s="2"/>
      <c r="AH47" s="2"/>
      <c r="AI47" s="2"/>
    </row>
    <row r="48" spans="16:35" x14ac:dyDescent="0.3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E48" s="2"/>
      <c r="AF48" s="2"/>
      <c r="AG48" s="2"/>
      <c r="AH48" s="2"/>
      <c r="AI48" s="2"/>
    </row>
    <row r="49" spans="16:35" x14ac:dyDescent="0.3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E49" s="2"/>
      <c r="AF49" s="2"/>
      <c r="AG49" s="2"/>
      <c r="AH49" s="2"/>
      <c r="AI49" s="2"/>
    </row>
    <row r="50" spans="16:35" x14ac:dyDescent="0.3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E50" s="2"/>
      <c r="AF50" s="2"/>
      <c r="AG50" s="2"/>
      <c r="AH50" s="2"/>
      <c r="AI50" s="2"/>
    </row>
    <row r="51" spans="16:35" x14ac:dyDescent="0.3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E51" s="2"/>
      <c r="AF51" s="2"/>
      <c r="AG51" s="2"/>
      <c r="AH51" s="2"/>
      <c r="AI51" s="2"/>
    </row>
    <row r="52" spans="16:35" x14ac:dyDescent="0.3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E52" s="2"/>
      <c r="AF52" s="2"/>
      <c r="AG52" s="2"/>
      <c r="AH52" s="2"/>
      <c r="AI52" s="2"/>
    </row>
    <row r="53" spans="16:35" x14ac:dyDescent="0.3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E53" s="2"/>
      <c r="AF53" s="2"/>
      <c r="AG53" s="2"/>
      <c r="AH53" s="2"/>
      <c r="AI53" s="2"/>
    </row>
    <row r="54" spans="16:35" x14ac:dyDescent="0.3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E54" s="2"/>
      <c r="AF54" s="2"/>
      <c r="AG54" s="2"/>
      <c r="AH54" s="2"/>
      <c r="AI54" s="2"/>
    </row>
    <row r="55" spans="16:35" x14ac:dyDescent="0.3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E55" s="2"/>
      <c r="AF55" s="2"/>
      <c r="AG55" s="2"/>
      <c r="AH55" s="2"/>
      <c r="AI55" s="2"/>
    </row>
  </sheetData>
  <conditionalFormatting sqref="AB5:AC26">
    <cfRule type="top10" dxfId="55" priority="7" percent="1" bottom="1" rank="10"/>
  </conditionalFormatting>
  <conditionalFormatting sqref="AE5:AF26">
    <cfRule type="top10" dxfId="54" priority="6" percent="1" bottom="1" rank="10"/>
  </conditionalFormatting>
  <conditionalFormatting sqref="P5:P26">
    <cfRule type="top10" dxfId="53" priority="8" percent="1" bottom="1" rank="10"/>
    <cfRule type="top10" dxfId="52" priority="9" percent="1" rank="10"/>
  </conditionalFormatting>
  <conditionalFormatting sqref="R5:R26">
    <cfRule type="top10" dxfId="51" priority="10" percent="1" bottom="1" rank="10"/>
    <cfRule type="top10" dxfId="50" priority="11" percent="1" rank="10"/>
  </conditionalFormatting>
  <conditionalFormatting sqref="T5:T26">
    <cfRule type="top10" dxfId="49" priority="12" percent="1" bottom="1" rank="10"/>
    <cfRule type="top10" dxfId="48" priority="13" percent="1" rank="10"/>
  </conditionalFormatting>
  <conditionalFormatting sqref="V5:V26">
    <cfRule type="top10" dxfId="47" priority="14" percent="1" bottom="1" rank="10"/>
    <cfRule type="top10" dxfId="46" priority="15" percent="1" rank="10"/>
  </conditionalFormatting>
  <conditionalFormatting sqref="Z5:Z26">
    <cfRule type="top10" dxfId="45" priority="16" percent="1" bottom="1" rank="10"/>
  </conditionalFormatting>
  <conditionalFormatting sqref="F5:F26">
    <cfRule type="top10" dxfId="44" priority="5" percent="1" rank="10"/>
  </conditionalFormatting>
  <conditionalFormatting sqref="AH5:AH26">
    <cfRule type="top10" dxfId="43" priority="4" percent="1" rank="10"/>
  </conditionalFormatting>
  <conditionalFormatting sqref="AI5:AI26">
    <cfRule type="top10" dxfId="42" priority="3" percent="1" rank="10"/>
  </conditionalFormatting>
  <conditionalFormatting sqref="J5:K26">
    <cfRule type="cellIs" dxfId="41" priority="1" operator="lessThan">
      <formula>0</formula>
    </cfRule>
    <cfRule type="cellIs" dxfId="4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74AA5-2F51-4DF5-9059-8BE63D9DDD22}">
  <sheetPr>
    <pageSetUpPr fitToPage="1"/>
  </sheetPr>
  <dimension ref="A1:AG56"/>
  <sheetViews>
    <sheetView zoomScale="112" zoomScaleNormal="112" workbookViewId="0">
      <pane xSplit="7" ySplit="5" topLeftCell="H6" activePane="bottomRight" state="frozen"/>
      <selection pane="topRight" activeCell="H1" sqref="H1"/>
      <selection pane="bottomLeft" activeCell="A5" sqref="A5"/>
      <selection pane="bottomRight" activeCell="I19" sqref="I19"/>
    </sheetView>
  </sheetViews>
  <sheetFormatPr baseColWidth="10" defaultColWidth="11.44140625" defaultRowHeight="14.4" x14ac:dyDescent="0.3"/>
  <cols>
    <col min="1" max="1" width="3.6640625" customWidth="1"/>
    <col min="2" max="2" width="4" customWidth="1"/>
    <col min="3" max="4" width="1.88671875" customWidth="1"/>
    <col min="5" max="5" width="10.44140625" style="56" customWidth="1"/>
    <col min="6" max="6" width="1.6640625" customWidth="1"/>
    <col min="7" max="7" width="4.6640625" customWidth="1"/>
    <col min="8" max="8" width="1.6640625" customWidth="1"/>
    <col min="9" max="9" width="8" style="56" customWidth="1"/>
    <col min="10" max="10" width="1.44140625" customWidth="1"/>
    <col min="11" max="11" width="7" style="2" customWidth="1"/>
    <col min="12" max="12" width="2.44140625" style="2" customWidth="1"/>
    <col min="13" max="13" width="8.109375" customWidth="1"/>
    <col min="14" max="14" width="1.6640625" customWidth="1"/>
    <col min="15" max="15" width="7.33203125" customWidth="1"/>
    <col min="16" max="16" width="2.5546875" customWidth="1"/>
    <col min="17" max="17" width="7.44140625" customWidth="1"/>
    <col min="18" max="18" width="2.5546875" customWidth="1"/>
    <col min="19" max="19" width="7.44140625" customWidth="1"/>
    <col min="20" max="20" width="2.44140625" customWidth="1"/>
    <col min="21" max="21" width="7.33203125" customWidth="1"/>
    <col min="22" max="22" width="2.33203125" customWidth="1"/>
    <col min="23" max="23" width="7.33203125" style="2" customWidth="1"/>
    <col min="24" max="24" width="1.5546875" style="2" customWidth="1"/>
    <col min="25" max="25" width="5.109375" style="2" customWidth="1"/>
    <col min="26" max="26" width="2.88671875" style="2" customWidth="1"/>
    <col min="27" max="27" width="7" customWidth="1"/>
    <col min="28" max="28" width="1.44140625" customWidth="1"/>
    <col min="29" max="29" width="6.33203125" customWidth="1"/>
    <col min="30" max="30" width="2.109375" customWidth="1"/>
    <col min="31" max="31" width="6.88671875" customWidth="1"/>
    <col min="32" max="32" width="6.109375" customWidth="1"/>
    <col min="33" max="33" width="10.109375" customWidth="1"/>
  </cols>
  <sheetData>
    <row r="1" spans="1:33" x14ac:dyDescent="0.3">
      <c r="A1" s="17"/>
      <c r="B1" s="17"/>
      <c r="C1" s="17"/>
      <c r="D1" s="17"/>
      <c r="E1" s="43"/>
      <c r="F1" s="17"/>
      <c r="G1" s="17"/>
      <c r="H1" s="17"/>
      <c r="I1" s="43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8"/>
      <c r="X1" s="18"/>
      <c r="Y1" s="18"/>
      <c r="Z1" s="18"/>
      <c r="AA1" s="17"/>
      <c r="AB1" s="17"/>
      <c r="AC1" s="17"/>
      <c r="AD1" s="17"/>
      <c r="AE1" s="17"/>
      <c r="AF1" s="17"/>
      <c r="AG1" s="17"/>
    </row>
    <row r="2" spans="1:33" ht="22.2" x14ac:dyDescent="0.35">
      <c r="A2" s="17"/>
      <c r="B2" s="26" t="s">
        <v>219</v>
      </c>
      <c r="C2" s="17"/>
      <c r="D2" s="17"/>
      <c r="E2" s="43"/>
      <c r="F2" s="17"/>
      <c r="G2" s="17"/>
      <c r="H2" s="17"/>
      <c r="I2" s="43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8"/>
      <c r="Y2" s="18"/>
      <c r="Z2" s="18"/>
      <c r="AA2" s="17"/>
      <c r="AB2" s="17"/>
      <c r="AC2" s="17"/>
      <c r="AD2" s="17"/>
      <c r="AE2" s="17"/>
      <c r="AF2" s="17"/>
      <c r="AG2" s="17"/>
    </row>
    <row r="3" spans="1:33" ht="17.399999999999999" customHeight="1" x14ac:dyDescent="0.35">
      <c r="A3" s="17"/>
      <c r="B3" s="26"/>
      <c r="C3" s="17"/>
      <c r="D3" s="17"/>
      <c r="E3" s="43"/>
      <c r="F3" s="17"/>
      <c r="G3" s="17"/>
      <c r="H3" s="17"/>
      <c r="I3" s="43"/>
      <c r="J3" s="17"/>
      <c r="K3" s="17"/>
      <c r="L3" s="17"/>
      <c r="M3" s="17"/>
      <c r="N3" s="17"/>
      <c r="O3" s="17"/>
      <c r="P3" s="17"/>
      <c r="Q3" s="17" t="s">
        <v>63</v>
      </c>
      <c r="R3" s="17"/>
      <c r="S3" s="17"/>
      <c r="T3" s="17"/>
      <c r="U3" s="17"/>
      <c r="V3" s="17"/>
      <c r="W3" s="18"/>
      <c r="X3" s="18"/>
      <c r="Y3" s="18"/>
      <c r="Z3" s="18"/>
      <c r="AA3" s="17" t="s">
        <v>189</v>
      </c>
      <c r="AB3" s="17"/>
      <c r="AC3" s="17"/>
      <c r="AD3" s="17"/>
      <c r="AE3" s="17"/>
      <c r="AF3" s="17"/>
      <c r="AG3" s="17"/>
    </row>
    <row r="4" spans="1:33" ht="17.399999999999999" customHeight="1" x14ac:dyDescent="0.3">
      <c r="A4" s="17"/>
      <c r="B4" s="17"/>
      <c r="C4" s="17"/>
      <c r="D4" s="17"/>
      <c r="E4" s="43"/>
      <c r="F4" s="17"/>
      <c r="G4" s="17"/>
      <c r="H4" s="17"/>
      <c r="I4" s="43" t="s">
        <v>65</v>
      </c>
      <c r="J4" s="17"/>
      <c r="K4" s="18" t="s">
        <v>66</v>
      </c>
      <c r="L4" s="18"/>
      <c r="M4" s="17"/>
      <c r="N4" s="17"/>
      <c r="O4" s="17"/>
      <c r="P4" s="17"/>
      <c r="Q4" s="17" t="s">
        <v>69</v>
      </c>
      <c r="R4" s="17"/>
      <c r="S4" s="17"/>
      <c r="T4" s="17"/>
      <c r="U4" s="17"/>
      <c r="V4" s="17"/>
      <c r="W4" s="18" t="s">
        <v>97</v>
      </c>
      <c r="X4" s="18"/>
      <c r="Y4" s="18"/>
      <c r="Z4" s="18"/>
      <c r="AA4" s="17" t="s">
        <v>209</v>
      </c>
      <c r="AB4" s="17"/>
      <c r="AC4" s="17"/>
      <c r="AD4" s="17"/>
      <c r="AE4" s="17" t="s">
        <v>206</v>
      </c>
      <c r="AF4" s="17"/>
      <c r="AG4" s="16"/>
    </row>
    <row r="5" spans="1:33" x14ac:dyDescent="0.3">
      <c r="A5" s="17"/>
      <c r="B5" s="17" t="s">
        <v>210</v>
      </c>
      <c r="C5" s="17"/>
      <c r="D5" s="17"/>
      <c r="E5" s="43" t="s">
        <v>7</v>
      </c>
      <c r="F5" s="17"/>
      <c r="G5" s="17" t="s">
        <v>59</v>
      </c>
      <c r="H5" s="17"/>
      <c r="I5" s="43" t="s">
        <v>74</v>
      </c>
      <c r="J5" s="17"/>
      <c r="K5" s="18" t="s">
        <v>75</v>
      </c>
      <c r="L5" s="18"/>
      <c r="M5" s="17" t="s">
        <v>67</v>
      </c>
      <c r="N5" s="17"/>
      <c r="O5" s="17" t="s">
        <v>68</v>
      </c>
      <c r="P5" s="17"/>
      <c r="Q5" s="17" t="s">
        <v>67</v>
      </c>
      <c r="R5" s="17"/>
      <c r="S5" s="17" t="s">
        <v>78</v>
      </c>
      <c r="T5" s="17"/>
      <c r="U5" s="17" t="s">
        <v>79</v>
      </c>
      <c r="V5" s="17"/>
      <c r="W5" s="18" t="s">
        <v>211</v>
      </c>
      <c r="X5" s="18"/>
      <c r="Y5" s="18" t="s">
        <v>198</v>
      </c>
      <c r="Z5" s="18"/>
      <c r="AA5" s="17" t="s">
        <v>99</v>
      </c>
      <c r="AB5" s="17"/>
      <c r="AC5" s="17" t="s">
        <v>198</v>
      </c>
      <c r="AD5" s="17"/>
      <c r="AE5" s="17">
        <v>1</v>
      </c>
      <c r="AF5" s="17">
        <v>2</v>
      </c>
      <c r="AG5" s="16"/>
    </row>
    <row r="6" spans="1:33" x14ac:dyDescent="0.3">
      <c r="A6" s="17"/>
      <c r="B6" s="7">
        <f>+År2024!AC473</f>
        <v>48</v>
      </c>
      <c r="C6" s="17"/>
      <c r="D6" s="17"/>
      <c r="E6" s="41">
        <f>+År2024!H473</f>
        <v>606</v>
      </c>
      <c r="F6" s="17"/>
      <c r="G6" s="34">
        <f t="shared" ref="G6" si="0">100*E6/$E$30</f>
        <v>8.3711832377416043E-2</v>
      </c>
      <c r="H6" s="17"/>
      <c r="I6" s="59">
        <f>+År2024!Y473</f>
        <v>179</v>
      </c>
      <c r="J6" s="17"/>
      <c r="K6" s="8">
        <f>+År2024!I473</f>
        <v>87.571683168316653</v>
      </c>
      <c r="L6" s="18"/>
      <c r="M6" s="9">
        <f>+År2024!J473</f>
        <v>34.625503355704694</v>
      </c>
      <c r="N6" s="17"/>
      <c r="O6" s="9">
        <f>+År2024!K473</f>
        <v>37.205161290322579</v>
      </c>
      <c r="P6" s="17"/>
      <c r="Q6" s="9">
        <f>+År2024!V473</f>
        <v>2.5796579346178912</v>
      </c>
      <c r="R6" s="17"/>
      <c r="S6" s="9">
        <f>+År2024!M473</f>
        <v>56.858064516129005</v>
      </c>
      <c r="T6" s="17"/>
      <c r="U6" s="9">
        <f>+År2024!O473</f>
        <v>12.798802395209581</v>
      </c>
      <c r="V6" s="17"/>
      <c r="W6" s="8">
        <f>+År2024!P473</f>
        <v>44.481927710843379</v>
      </c>
      <c r="X6" s="18"/>
      <c r="Y6" s="8">
        <f>+År2024!Q473</f>
        <v>45.932098765432087</v>
      </c>
      <c r="Z6" s="18"/>
      <c r="AA6" s="8">
        <f>+År2024!R473</f>
        <v>134.15662650602405</v>
      </c>
      <c r="AB6" s="17"/>
      <c r="AC6" s="8">
        <f>+År2024!S473</f>
        <v>141.74698795180723</v>
      </c>
      <c r="AD6" s="17"/>
      <c r="AE6" s="8">
        <f>+År2024!T473</f>
        <v>80.265284974093262</v>
      </c>
      <c r="AF6" s="8">
        <f>+År2024!U473</f>
        <v>78.448704663212411</v>
      </c>
      <c r="AG6" s="16"/>
    </row>
    <row r="7" spans="1:33" x14ac:dyDescent="0.3">
      <c r="A7" s="17"/>
      <c r="B7" s="7">
        <f>+År2024!AC474</f>
        <v>49</v>
      </c>
      <c r="C7" s="17"/>
      <c r="D7" s="17"/>
      <c r="E7" s="41">
        <f>+År2024!H474</f>
        <v>216</v>
      </c>
      <c r="F7" s="17"/>
      <c r="G7" s="34">
        <f t="shared" ref="G7:G26" si="1">100*E7/$E$30</f>
        <v>2.9837880847395817E-2</v>
      </c>
      <c r="H7" s="17"/>
      <c r="I7" s="59">
        <f>+År2024!Y474</f>
        <v>111</v>
      </c>
      <c r="J7" s="17"/>
      <c r="K7" s="8">
        <f>+År2024!I474</f>
        <v>90.980000000000018</v>
      </c>
      <c r="L7" s="18"/>
      <c r="M7" s="9">
        <f>+År2024!J474</f>
        <v>25.867346938775515</v>
      </c>
      <c r="N7" s="17"/>
      <c r="O7" s="9">
        <f>+År2024!K474</f>
        <v>29.05510204081633</v>
      </c>
      <c r="P7" s="17"/>
      <c r="Q7" s="9">
        <f>+År2024!V474</f>
        <v>3.1877551020408106</v>
      </c>
      <c r="R7" s="17"/>
      <c r="S7" s="9">
        <f>+År2024!M474</f>
        <v>58.244897959183682</v>
      </c>
      <c r="T7" s="17"/>
      <c r="U7" s="9">
        <f>+År2024!O474</f>
        <v>12.561224489795928</v>
      </c>
      <c r="V7" s="17"/>
      <c r="W7" s="8">
        <f>+År2024!P474</f>
        <v>45.113402061855687</v>
      </c>
      <c r="X7" s="18"/>
      <c r="Y7" s="8">
        <f>+År2024!Q474</f>
        <v>45.632653061224488</v>
      </c>
      <c r="Z7" s="18"/>
      <c r="AA7" s="8">
        <f>+År2024!R474</f>
        <v>122.10204081632652</v>
      </c>
      <c r="AB7" s="17"/>
      <c r="AC7" s="8">
        <f>+År2024!S474</f>
        <v>126.85714285714288</v>
      </c>
      <c r="AD7" s="17"/>
      <c r="AE7" s="8">
        <f>+År2024!T474</f>
        <v>87.314285714285703</v>
      </c>
      <c r="AF7" s="8">
        <f>+År2024!U474</f>
        <v>85.918095238095262</v>
      </c>
      <c r="AG7" s="16"/>
    </row>
    <row r="8" spans="1:33" x14ac:dyDescent="0.3">
      <c r="A8" s="17"/>
      <c r="B8" s="7">
        <f>+År2024!AC475</f>
        <v>50</v>
      </c>
      <c r="C8" s="17"/>
      <c r="D8" s="17"/>
      <c r="E8" s="41">
        <f>+År2024!H475</f>
        <v>426</v>
      </c>
      <c r="F8" s="17"/>
      <c r="G8" s="34">
        <f t="shared" si="1"/>
        <v>5.8846931671252857E-2</v>
      </c>
      <c r="H8" s="17"/>
      <c r="I8" s="59">
        <f>+År2024!Y475</f>
        <v>222</v>
      </c>
      <c r="J8" s="17"/>
      <c r="K8" s="8">
        <f>+År2024!I475</f>
        <v>91.113403755868518</v>
      </c>
      <c r="L8" s="18"/>
      <c r="M8" s="9">
        <f>+År2024!J475</f>
        <v>25.050777202072524</v>
      </c>
      <c r="N8" s="17"/>
      <c r="O8" s="9">
        <f>+År2024!K475</f>
        <v>28.181443298969079</v>
      </c>
      <c r="P8" s="17"/>
      <c r="Q8" s="9">
        <f>+År2024!V475</f>
        <v>3.1306660968965505</v>
      </c>
      <c r="R8" s="17"/>
      <c r="S8" s="9">
        <f>+År2024!M475</f>
        <v>58.179381443298922</v>
      </c>
      <c r="T8" s="17"/>
      <c r="U8" s="9">
        <f>+År2024!O475</f>
        <v>12.864615384615378</v>
      </c>
      <c r="V8" s="17"/>
      <c r="W8" s="8">
        <f>+År2024!P475</f>
        <v>46.288659793814439</v>
      </c>
      <c r="X8" s="18"/>
      <c r="Y8" s="8">
        <f>+År2024!Q475</f>
        <v>45.840206185567006</v>
      </c>
      <c r="Z8" s="18"/>
      <c r="AA8" s="8">
        <f>+År2024!R475</f>
        <v>133.89230769230764</v>
      </c>
      <c r="AB8" s="17"/>
      <c r="AC8" s="8">
        <f>+År2024!S475</f>
        <v>132.90769230769237</v>
      </c>
      <c r="AD8" s="17"/>
      <c r="AE8" s="8">
        <f>+År2024!T475</f>
        <v>89.474509803921563</v>
      </c>
      <c r="AF8" s="8">
        <f>+År2024!U475</f>
        <v>87.754901960784323</v>
      </c>
      <c r="AG8" s="16"/>
    </row>
    <row r="9" spans="1:33" x14ac:dyDescent="0.3">
      <c r="A9" s="17"/>
      <c r="B9" s="7">
        <f>+År2024!AC476</f>
        <v>51</v>
      </c>
      <c r="C9" s="17"/>
      <c r="D9" s="17"/>
      <c r="E9" s="41">
        <f>+År2024!H476</f>
        <v>857</v>
      </c>
      <c r="F9" s="17"/>
      <c r="G9" s="34">
        <f t="shared" si="1"/>
        <v>0.11838455502878803</v>
      </c>
      <c r="H9" s="17"/>
      <c r="I9" s="59">
        <f>+År2024!Y476</f>
        <v>427</v>
      </c>
      <c r="J9" s="17"/>
      <c r="K9" s="8">
        <f>+År2024!I476</f>
        <v>91.518039673278949</v>
      </c>
      <c r="L9" s="18"/>
      <c r="M9" s="9">
        <f>+År2024!J476</f>
        <v>23.274352941176478</v>
      </c>
      <c r="N9" s="17"/>
      <c r="O9" s="9">
        <f>+År2024!K476</f>
        <v>26.865882352941156</v>
      </c>
      <c r="P9" s="17"/>
      <c r="Q9" s="9">
        <f>+År2024!V476</f>
        <v>3.5915294117646903</v>
      </c>
      <c r="R9" s="17"/>
      <c r="S9" s="9">
        <f>+År2024!M476</f>
        <v>58.613176470588186</v>
      </c>
      <c r="T9" s="17"/>
      <c r="U9" s="9">
        <f>+År2024!O476</f>
        <v>13.047529411764719</v>
      </c>
      <c r="V9" s="17"/>
      <c r="W9" s="8">
        <f>+År2024!P476</f>
        <v>45.483490566037744</v>
      </c>
      <c r="X9" s="18"/>
      <c r="Y9" s="8">
        <f>+År2024!Q476</f>
        <v>44.847058823529409</v>
      </c>
      <c r="Z9" s="18"/>
      <c r="AA9" s="8">
        <f>+År2024!R476</f>
        <v>125.9529411764706</v>
      </c>
      <c r="AB9" s="17"/>
      <c r="AC9" s="8">
        <f>+År2024!S476</f>
        <v>128.56941176470588</v>
      </c>
      <c r="AD9" s="17"/>
      <c r="AE9" s="8">
        <f>+År2024!T476</f>
        <v>93.09626168224294</v>
      </c>
      <c r="AF9" s="8">
        <f>+År2024!U476</f>
        <v>91.585514018691555</v>
      </c>
      <c r="AG9" s="16"/>
    </row>
    <row r="10" spans="1:33" x14ac:dyDescent="0.3">
      <c r="A10" s="17"/>
      <c r="B10" s="7">
        <f>+År2024!AC477</f>
        <v>52</v>
      </c>
      <c r="C10" s="17"/>
      <c r="D10" s="17"/>
      <c r="E10" s="41">
        <f>+År2024!H477</f>
        <v>1646</v>
      </c>
      <c r="F10" s="17"/>
      <c r="G10" s="34">
        <f t="shared" si="1"/>
        <v>0.22737570312413663</v>
      </c>
      <c r="H10" s="17"/>
      <c r="I10" s="59">
        <f>+År2024!Y477</f>
        <v>791</v>
      </c>
      <c r="J10" s="17"/>
      <c r="K10" s="8">
        <f>+År2024!I477</f>
        <v>90.302156743620785</v>
      </c>
      <c r="L10" s="18"/>
      <c r="M10" s="9">
        <f>+År2024!J477</f>
        <v>21.966588235294104</v>
      </c>
      <c r="N10" s="17"/>
      <c r="O10" s="9">
        <f>+År2024!K477</f>
        <v>25.784941176470561</v>
      </c>
      <c r="P10" s="17"/>
      <c r="Q10" s="9">
        <f>+År2024!V477</f>
        <v>3.8183529411764638</v>
      </c>
      <c r="R10" s="17"/>
      <c r="S10" s="9">
        <f>+År2024!M477</f>
        <v>58.233176470588226</v>
      </c>
      <c r="T10" s="17"/>
      <c r="U10" s="9">
        <f>+År2024!O477</f>
        <v>12.992705882352951</v>
      </c>
      <c r="V10" s="17"/>
      <c r="W10" s="8">
        <f>+År2024!P477</f>
        <v>45.728235294117617</v>
      </c>
      <c r="X10" s="18"/>
      <c r="Y10" s="8">
        <f>+År2024!Q477</f>
        <v>45.502951593860686</v>
      </c>
      <c r="Z10" s="18"/>
      <c r="AA10" s="8">
        <f>+År2024!R477</f>
        <v>126.16352941176469</v>
      </c>
      <c r="AB10" s="17"/>
      <c r="AC10" s="8">
        <f>+År2024!S477</f>
        <v>131.31647058823529</v>
      </c>
      <c r="AD10" s="17"/>
      <c r="AE10" s="8">
        <f>+År2024!T477</f>
        <v>92.875967174677626</v>
      </c>
      <c r="AF10" s="8">
        <f>+År2024!U477</f>
        <v>92.005392731535693</v>
      </c>
      <c r="AG10" s="16"/>
    </row>
    <row r="11" spans="1:33" x14ac:dyDescent="0.3">
      <c r="A11" s="17"/>
      <c r="B11" s="7">
        <f>+År2024!AC478</f>
        <v>53</v>
      </c>
      <c r="C11" s="17"/>
      <c r="D11" s="17"/>
      <c r="E11" s="41">
        <f>+År2024!H478</f>
        <v>3092</v>
      </c>
      <c r="F11" s="17"/>
      <c r="G11" s="34">
        <f t="shared" si="1"/>
        <v>0.42712373879698085</v>
      </c>
      <c r="H11" s="17"/>
      <c r="I11" s="59">
        <f>+År2024!Y478</f>
        <v>1472</v>
      </c>
      <c r="J11" s="17"/>
      <c r="K11" s="8">
        <f>+År2024!I478</f>
        <v>89.901287192755717</v>
      </c>
      <c r="L11" s="18"/>
      <c r="M11" s="9">
        <f>+År2024!J478</f>
        <v>20.755596784168187</v>
      </c>
      <c r="N11" s="17"/>
      <c r="O11" s="9">
        <f>+År2024!K478</f>
        <v>24.655905998763181</v>
      </c>
      <c r="P11" s="17"/>
      <c r="Q11" s="9">
        <f>+År2024!V478</f>
        <v>3.9003092145949858</v>
      </c>
      <c r="R11" s="17"/>
      <c r="S11" s="9">
        <f>+År2024!M478</f>
        <v>58.54928880643164</v>
      </c>
      <c r="T11" s="17"/>
      <c r="U11" s="9">
        <f>+År2024!O478</f>
        <v>12.99925788497217</v>
      </c>
      <c r="V11" s="17"/>
      <c r="W11" s="8">
        <f>+År2024!P478</f>
        <v>46.348794063079779</v>
      </c>
      <c r="X11" s="18"/>
      <c r="Y11" s="8">
        <f>+År2024!Q478</f>
        <v>45.824366110080391</v>
      </c>
      <c r="Z11" s="18"/>
      <c r="AA11" s="8">
        <f>+År2024!R478</f>
        <v>129.71985157699444</v>
      </c>
      <c r="AB11" s="17"/>
      <c r="AC11" s="8">
        <f>+År2024!S478</f>
        <v>131.58812615955469</v>
      </c>
      <c r="AD11" s="17"/>
      <c r="AE11" s="8">
        <f>+År2024!T478</f>
        <v>93.105679012345689</v>
      </c>
      <c r="AF11" s="8">
        <f>+År2024!U478</f>
        <v>92.324320987654474</v>
      </c>
      <c r="AG11" s="16"/>
    </row>
    <row r="12" spans="1:33" x14ac:dyDescent="0.3">
      <c r="A12" s="17"/>
      <c r="B12" s="7">
        <f>+År2024!AC479</f>
        <v>54</v>
      </c>
      <c r="C12" s="17"/>
      <c r="D12" s="17"/>
      <c r="E12" s="41">
        <f>+År2024!H479</f>
        <v>5871</v>
      </c>
      <c r="F12" s="17"/>
      <c r="G12" s="34">
        <f t="shared" si="1"/>
        <v>0.81101017803268904</v>
      </c>
      <c r="H12" s="17"/>
      <c r="I12" s="59">
        <f>+År2024!Y479</f>
        <v>2592</v>
      </c>
      <c r="J12" s="17"/>
      <c r="K12" s="8">
        <f>+År2024!I479</f>
        <v>88.866615568046015</v>
      </c>
      <c r="L12" s="18"/>
      <c r="M12" s="9">
        <f>+År2024!J479</f>
        <v>19.653836709637829</v>
      </c>
      <c r="N12" s="17"/>
      <c r="O12" s="9">
        <f>+År2024!K479</f>
        <v>23.366963463309801</v>
      </c>
      <c r="P12" s="17"/>
      <c r="Q12" s="9">
        <f>+År2024!V479</f>
        <v>3.7131267536719728</v>
      </c>
      <c r="R12" s="17"/>
      <c r="S12" s="9">
        <f>+År2024!M479</f>
        <v>58.330488179306009</v>
      </c>
      <c r="T12" s="17"/>
      <c r="U12" s="9">
        <f>+År2024!O479</f>
        <v>12.744874155923863</v>
      </c>
      <c r="V12" s="17"/>
      <c r="W12" s="8">
        <f>+År2024!P479</f>
        <v>46.515365703749218</v>
      </c>
      <c r="X12" s="18"/>
      <c r="Y12" s="8">
        <f>+År2024!Q479</f>
        <v>46.139384615384621</v>
      </c>
      <c r="Z12" s="18"/>
      <c r="AA12" s="8">
        <f>+År2024!R479</f>
        <v>129.70503376304478</v>
      </c>
      <c r="AB12" s="17"/>
      <c r="AC12" s="8">
        <f>+År2024!S479</f>
        <v>131.90270104358498</v>
      </c>
      <c r="AD12" s="17"/>
      <c r="AE12" s="8">
        <f>+År2024!T479</f>
        <v>92.164630421502821</v>
      </c>
      <c r="AF12" s="8">
        <f>+År2024!U479</f>
        <v>91.474404398289622</v>
      </c>
      <c r="AG12" s="16"/>
    </row>
    <row r="13" spans="1:33" x14ac:dyDescent="0.3">
      <c r="A13" s="17"/>
      <c r="B13" s="7">
        <f>+År2024!AC480</f>
        <v>55</v>
      </c>
      <c r="C13" s="17"/>
      <c r="D13" s="17"/>
      <c r="E13" s="41">
        <f>+År2024!H480</f>
        <v>11082</v>
      </c>
      <c r="F13" s="17"/>
      <c r="G13" s="34">
        <f t="shared" si="1"/>
        <v>1.5308490534761132</v>
      </c>
      <c r="H13" s="17"/>
      <c r="I13" s="59">
        <f>+År2024!Y480</f>
        <v>4482</v>
      </c>
      <c r="J13" s="17"/>
      <c r="K13" s="8">
        <f>+År2024!I480</f>
        <v>88.226340010827556</v>
      </c>
      <c r="L13" s="18"/>
      <c r="M13" s="9">
        <f>+År2024!J480</f>
        <v>18.50542141230066</v>
      </c>
      <c r="N13" s="17"/>
      <c r="O13" s="9">
        <f>+År2024!K480</f>
        <v>22.098010630220134</v>
      </c>
      <c r="P13" s="17"/>
      <c r="Q13" s="9">
        <f>+År2024!V480</f>
        <v>3.5925892179194752</v>
      </c>
      <c r="R13" s="17"/>
      <c r="S13" s="9">
        <f>+År2024!M480</f>
        <v>58.056826119969777</v>
      </c>
      <c r="T13" s="17"/>
      <c r="U13" s="9">
        <f>+År2024!O480</f>
        <v>12.679271070615069</v>
      </c>
      <c r="V13" s="17"/>
      <c r="W13" s="8">
        <f>+År2024!P480</f>
        <v>46.869948343968389</v>
      </c>
      <c r="X13" s="18"/>
      <c r="Y13" s="8">
        <f>+År2024!Q480</f>
        <v>46.274482968369838</v>
      </c>
      <c r="Z13" s="18"/>
      <c r="AA13" s="8">
        <f>+År2024!R480</f>
        <v>130.35140470766893</v>
      </c>
      <c r="AB13" s="17"/>
      <c r="AC13" s="8">
        <f>+År2024!S480</f>
        <v>131.68595292331057</v>
      </c>
      <c r="AD13" s="17"/>
      <c r="AE13" s="8">
        <f>+År2024!T480</f>
        <v>91.85125094768776</v>
      </c>
      <c r="AF13" s="8">
        <f>+År2024!U480</f>
        <v>91.038453373768064</v>
      </c>
      <c r="AG13" s="16"/>
    </row>
    <row r="14" spans="1:33" x14ac:dyDescent="0.3">
      <c r="A14" s="17"/>
      <c r="B14" s="7">
        <f>+År2024!AC481</f>
        <v>56</v>
      </c>
      <c r="C14" s="17"/>
      <c r="D14" s="17"/>
      <c r="E14" s="41">
        <f>+År2024!H481</f>
        <v>19948</v>
      </c>
      <c r="F14" s="17"/>
      <c r="G14" s="34">
        <f t="shared" si="1"/>
        <v>2.755583551591906</v>
      </c>
      <c r="H14" s="17"/>
      <c r="I14" s="59">
        <f>+År2024!Y481</f>
        <v>7310</v>
      </c>
      <c r="J14" s="17"/>
      <c r="K14" s="8">
        <f>+År2024!I481</f>
        <v>87.400970022058118</v>
      </c>
      <c r="L14" s="18"/>
      <c r="M14" s="9">
        <f>+År2024!J481</f>
        <v>17.392417512690329</v>
      </c>
      <c r="N14" s="17"/>
      <c r="O14" s="9">
        <f>+År2024!K481</f>
        <v>20.845431472081181</v>
      </c>
      <c r="P14" s="17"/>
      <c r="Q14" s="9">
        <f>+År2024!V481</f>
        <v>3.4530139593908555</v>
      </c>
      <c r="R14" s="17"/>
      <c r="S14" s="9">
        <f>+År2024!M481</f>
        <v>58.019559010152335</v>
      </c>
      <c r="T14" s="17"/>
      <c r="U14" s="9">
        <f>+År2024!O481</f>
        <v>12.546859137055931</v>
      </c>
      <c r="V14" s="17"/>
      <c r="W14" s="8">
        <f>+År2024!P481</f>
        <v>46.80660265058328</v>
      </c>
      <c r="X14" s="18"/>
      <c r="Y14" s="8">
        <f>+År2024!Q481</f>
        <v>46.257065735154015</v>
      </c>
      <c r="Z14" s="18"/>
      <c r="AA14" s="8">
        <f>+År2024!R481</f>
        <v>130.33351840101523</v>
      </c>
      <c r="AB14" s="17"/>
      <c r="AC14" s="8">
        <f>+År2024!S481</f>
        <v>131.84914340101523</v>
      </c>
      <c r="AD14" s="17"/>
      <c r="AE14" s="8">
        <f>+År2024!T481</f>
        <v>91.36039901828849</v>
      </c>
      <c r="AF14" s="8">
        <f>+År2024!U481</f>
        <v>90.18858364341736</v>
      </c>
      <c r="AG14" s="16"/>
    </row>
    <row r="15" spans="1:33" x14ac:dyDescent="0.3">
      <c r="A15" s="17"/>
      <c r="B15" s="7">
        <f>+År2024!AC482</f>
        <v>57</v>
      </c>
      <c r="C15" s="17"/>
      <c r="D15" s="17"/>
      <c r="E15" s="41">
        <f>+År2024!H482</f>
        <v>34295</v>
      </c>
      <c r="F15" s="17"/>
      <c r="G15" s="34">
        <f t="shared" si="1"/>
        <v>4.737454276210368</v>
      </c>
      <c r="H15" s="17"/>
      <c r="I15" s="59">
        <f>+År2024!Y482</f>
        <v>11980</v>
      </c>
      <c r="J15" s="17"/>
      <c r="K15" s="8">
        <f>+År2024!I482</f>
        <v>86.536496282257374</v>
      </c>
      <c r="L15" s="18"/>
      <c r="M15" s="9">
        <f>+År2024!J482</f>
        <v>16.329443995329147</v>
      </c>
      <c r="N15" s="17"/>
      <c r="O15" s="9">
        <f>+År2024!K482</f>
        <v>19.554091439863448</v>
      </c>
      <c r="P15" s="17"/>
      <c r="Q15" s="9">
        <f>+År2024!V482</f>
        <v>3.2246474445343054</v>
      </c>
      <c r="R15" s="17"/>
      <c r="S15" s="9">
        <f>+År2024!M482</f>
        <v>58.010150004491265</v>
      </c>
      <c r="T15" s="17"/>
      <c r="U15" s="9">
        <f>+År2024!O482</f>
        <v>12.428644570196816</v>
      </c>
      <c r="V15" s="17"/>
      <c r="W15" s="8">
        <f>+År2024!P482</f>
        <v>46.927428776849105</v>
      </c>
      <c r="X15" s="18"/>
      <c r="Y15" s="8">
        <f>+År2024!Q482</f>
        <v>46.269960438769999</v>
      </c>
      <c r="Z15" s="18"/>
      <c r="AA15" s="8">
        <f>+År2024!R482</f>
        <v>131.06036108865538</v>
      </c>
      <c r="AB15" s="17"/>
      <c r="AC15" s="8">
        <f>+År2024!S482</f>
        <v>131.67645737896348</v>
      </c>
      <c r="AD15" s="17"/>
      <c r="AE15" s="8">
        <f>+År2024!T482</f>
        <v>90.71266594904877</v>
      </c>
      <c r="AF15" s="8">
        <f>+År2024!U482</f>
        <v>89.155965195550692</v>
      </c>
      <c r="AG15" s="16"/>
    </row>
    <row r="16" spans="1:33" x14ac:dyDescent="0.3">
      <c r="A16" s="17"/>
      <c r="B16" s="7">
        <f>+År2024!AC483</f>
        <v>58</v>
      </c>
      <c r="C16" s="17"/>
      <c r="D16" s="17"/>
      <c r="E16" s="41">
        <f>+År2024!H483</f>
        <v>54911</v>
      </c>
      <c r="F16" s="17"/>
      <c r="G16" s="34">
        <f t="shared" si="1"/>
        <v>7.585314237089591</v>
      </c>
      <c r="H16" s="17"/>
      <c r="I16" s="59">
        <f>+År2024!Y483</f>
        <v>18156</v>
      </c>
      <c r="J16" s="17"/>
      <c r="K16" s="8">
        <f>+År2024!I483</f>
        <v>85.721822949865455</v>
      </c>
      <c r="L16" s="18"/>
      <c r="M16" s="9">
        <f>+År2024!J483</f>
        <v>15.265121105376611</v>
      </c>
      <c r="N16" s="17"/>
      <c r="O16" s="9">
        <f>+År2024!K483</f>
        <v>18.254569782365181</v>
      </c>
      <c r="P16" s="17"/>
      <c r="Q16" s="9">
        <f>+År2024!V483</f>
        <v>2.9894486769885655</v>
      </c>
      <c r="R16" s="17"/>
      <c r="S16" s="9">
        <f>+År2024!M483</f>
        <v>57.925474454547455</v>
      </c>
      <c r="T16" s="17"/>
      <c r="U16" s="9">
        <f>+År2024!O483</f>
        <v>12.250430081101159</v>
      </c>
      <c r="V16" s="17"/>
      <c r="W16" s="8">
        <f>+År2024!P483</f>
        <v>46.999453566842419</v>
      </c>
      <c r="X16" s="18"/>
      <c r="Y16" s="8">
        <f>+År2024!Q483</f>
        <v>46.253662002623521</v>
      </c>
      <c r="Z16" s="18"/>
      <c r="AA16" s="8">
        <f>+År2024!R483</f>
        <v>131.80909339158936</v>
      </c>
      <c r="AB16" s="17"/>
      <c r="AC16" s="8">
        <f>+År2024!S483</f>
        <v>131.46388684088362</v>
      </c>
      <c r="AD16" s="17"/>
      <c r="AE16" s="8">
        <f>+År2024!T483</f>
        <v>89.960918100631801</v>
      </c>
      <c r="AF16" s="8">
        <f>+År2024!U483</f>
        <v>87.747141145720846</v>
      </c>
      <c r="AG16" s="16"/>
    </row>
    <row r="17" spans="1:33" x14ac:dyDescent="0.3">
      <c r="A17" s="17"/>
      <c r="B17" s="7">
        <f>+År2024!AC484</f>
        <v>59</v>
      </c>
      <c r="C17" s="17"/>
      <c r="D17" s="17"/>
      <c r="E17" s="41">
        <f>+År2024!H484</f>
        <v>79860</v>
      </c>
      <c r="F17" s="17"/>
      <c r="G17" s="34">
        <f t="shared" si="1"/>
        <v>11.031727613301065</v>
      </c>
      <c r="H17" s="17"/>
      <c r="I17" s="59">
        <f>+År2024!Y484</f>
        <v>25097</v>
      </c>
      <c r="J17" s="17"/>
      <c r="K17" s="8">
        <f>+År2024!I484</f>
        <v>84.765565990481477</v>
      </c>
      <c r="L17" s="18"/>
      <c r="M17" s="9">
        <f>+År2024!J484</f>
        <v>14.216243282405124</v>
      </c>
      <c r="N17" s="17"/>
      <c r="O17" s="9">
        <f>+År2024!K484</f>
        <v>16.949193888593413</v>
      </c>
      <c r="P17" s="17"/>
      <c r="Q17" s="9">
        <f>+År2024!V484</f>
        <v>2.7329506061882878</v>
      </c>
      <c r="R17" s="17"/>
      <c r="S17" s="9">
        <f>+År2024!M484</f>
        <v>57.937114139506008</v>
      </c>
      <c r="T17" s="17"/>
      <c r="U17" s="9">
        <f>+År2024!O484</f>
        <v>12.031738229305978</v>
      </c>
      <c r="V17" s="17"/>
      <c r="W17" s="8">
        <f>+År2024!P484</f>
        <v>46.998532271676517</v>
      </c>
      <c r="X17" s="18"/>
      <c r="Y17" s="8">
        <f>+År2024!Q484</f>
        <v>46.200069736286736</v>
      </c>
      <c r="Z17" s="18"/>
      <c r="AA17" s="8">
        <f>+År2024!R484</f>
        <v>131.5092259721203</v>
      </c>
      <c r="AB17" s="17"/>
      <c r="AC17" s="8">
        <f>+År2024!S484</f>
        <v>131.32407696117093</v>
      </c>
      <c r="AD17" s="17"/>
      <c r="AE17" s="8">
        <f>+År2024!T484</f>
        <v>89.109953593744137</v>
      </c>
      <c r="AF17" s="8">
        <f>+År2024!U484</f>
        <v>86.310399386120821</v>
      </c>
      <c r="AG17" s="16"/>
    </row>
    <row r="18" spans="1:33" x14ac:dyDescent="0.3">
      <c r="A18" s="17"/>
      <c r="B18" s="7">
        <f>+År2024!AC485</f>
        <v>60</v>
      </c>
      <c r="C18" s="17"/>
      <c r="D18" s="17"/>
      <c r="E18" s="41">
        <f>+År2024!H485</f>
        <v>105533</v>
      </c>
      <c r="F18" s="17"/>
      <c r="G18" s="34">
        <f t="shared" si="1"/>
        <v>14.578153145686215</v>
      </c>
      <c r="H18" s="17"/>
      <c r="I18" s="59">
        <f>+År2024!Y485</f>
        <v>31744</v>
      </c>
      <c r="J18" s="17"/>
      <c r="K18" s="8">
        <f>+År2024!I485</f>
        <v>83.942914917609755</v>
      </c>
      <c r="L18" s="18"/>
      <c r="M18" s="9">
        <f>+År2024!J485</f>
        <v>13.39867972274171</v>
      </c>
      <c r="N18" s="17"/>
      <c r="O18" s="9">
        <f>+År2024!K485</f>
        <v>15.902336057131093</v>
      </c>
      <c r="P18" s="17"/>
      <c r="Q18" s="9">
        <f>+År2024!V485</f>
        <v>2.5036563343893774</v>
      </c>
      <c r="R18" s="17"/>
      <c r="S18" s="9">
        <f>+År2024!M485</f>
        <v>58.167400947606701</v>
      </c>
      <c r="T18" s="17"/>
      <c r="U18" s="9">
        <f>+År2024!O485</f>
        <v>11.768039188818531</v>
      </c>
      <c r="V18" s="17"/>
      <c r="W18" s="8">
        <f>+År2024!P485</f>
        <v>47.161238522666451</v>
      </c>
      <c r="X18" s="18"/>
      <c r="Y18" s="8">
        <f>+År2024!Q485</f>
        <v>46.331902286474552</v>
      </c>
      <c r="Z18" s="18"/>
      <c r="AA18" s="8">
        <f>+År2024!R485</f>
        <v>132.11612761698456</v>
      </c>
      <c r="AB18" s="17"/>
      <c r="AC18" s="8">
        <f>+År2024!S485</f>
        <v>131.4465775950668</v>
      </c>
      <c r="AD18" s="17"/>
      <c r="AE18" s="8">
        <f>+År2024!T485</f>
        <v>87.840518106604691</v>
      </c>
      <c r="AF18" s="8">
        <f>+År2024!U485</f>
        <v>84.526898141868898</v>
      </c>
      <c r="AG18" s="16"/>
    </row>
    <row r="19" spans="1:33" x14ac:dyDescent="0.3">
      <c r="A19" s="17"/>
      <c r="B19" s="7">
        <f>+År2024!AC486</f>
        <v>61</v>
      </c>
      <c r="C19" s="17"/>
      <c r="D19" s="17"/>
      <c r="E19" s="41">
        <f>+År2024!H486</f>
        <v>117384</v>
      </c>
      <c r="F19" s="17"/>
      <c r="G19" s="34">
        <f t="shared" si="1"/>
        <v>16.21523058051255</v>
      </c>
      <c r="H19" s="17"/>
      <c r="I19" s="59">
        <f>+År2024!Y486</f>
        <v>36026</v>
      </c>
      <c r="J19" s="17"/>
      <c r="K19" s="8">
        <f>+År2024!I486</f>
        <v>82.980009967286975</v>
      </c>
      <c r="L19" s="18"/>
      <c r="M19" s="9">
        <f>+År2024!J486</f>
        <v>12.192139296115498</v>
      </c>
      <c r="N19" s="17"/>
      <c r="O19" s="9">
        <f>+År2024!K486</f>
        <v>14.35370756567993</v>
      </c>
      <c r="P19" s="17"/>
      <c r="Q19" s="9">
        <f>+År2024!V486</f>
        <v>2.1615682695644285</v>
      </c>
      <c r="R19" s="17"/>
      <c r="S19" s="9">
        <f>+År2024!M486</f>
        <v>58.235016103754177</v>
      </c>
      <c r="T19" s="17"/>
      <c r="U19" s="9">
        <f>+År2024!O486</f>
        <v>11.485157214077349</v>
      </c>
      <c r="V19" s="17"/>
      <c r="W19" s="8">
        <f>+År2024!P486</f>
        <v>47.082941459621587</v>
      </c>
      <c r="X19" s="18"/>
      <c r="Y19" s="8">
        <f>+År2024!Q486</f>
        <v>46.254373078869719</v>
      </c>
      <c r="Z19" s="18"/>
      <c r="AA19" s="8">
        <f>+År2024!R486</f>
        <v>131.94544400019748</v>
      </c>
      <c r="AB19" s="17"/>
      <c r="AC19" s="8">
        <f>+År2024!S486</f>
        <v>131.28189592408407</v>
      </c>
      <c r="AD19" s="17"/>
      <c r="AE19" s="8">
        <f>+År2024!T486</f>
        <v>87.608645072431742</v>
      </c>
      <c r="AF19" s="8">
        <f>+År2024!U486</f>
        <v>83.658471679088137</v>
      </c>
      <c r="AG19" s="16"/>
    </row>
    <row r="20" spans="1:33" x14ac:dyDescent="0.3">
      <c r="A20" s="17"/>
      <c r="B20" s="7">
        <f>+År2024!AC487</f>
        <v>62</v>
      </c>
      <c r="C20" s="17"/>
      <c r="D20" s="17"/>
      <c r="E20" s="41">
        <f>+År2024!H487</f>
        <v>111944</v>
      </c>
      <c r="F20" s="17"/>
      <c r="G20" s="34">
        <f t="shared" si="1"/>
        <v>15.463758025837395</v>
      </c>
      <c r="H20" s="17"/>
      <c r="I20" s="59">
        <f>+År2024!Y487</f>
        <v>34332</v>
      </c>
      <c r="J20" s="17"/>
      <c r="K20" s="8">
        <f>+År2024!I487</f>
        <v>81.867867326520127</v>
      </c>
      <c r="L20" s="18"/>
      <c r="M20" s="9">
        <f>+År2024!J487</f>
        <v>11.180844442138948</v>
      </c>
      <c r="N20" s="17"/>
      <c r="O20" s="9">
        <f>+År2024!K487</f>
        <v>13.06259741943842</v>
      </c>
      <c r="P20" s="17"/>
      <c r="Q20" s="9">
        <f>+År2024!V487</f>
        <v>1.8817529772994757</v>
      </c>
      <c r="R20" s="17"/>
      <c r="S20" s="9">
        <f>+År2024!M487</f>
        <v>58.300265836737637</v>
      </c>
      <c r="T20" s="17"/>
      <c r="U20" s="9">
        <f>+År2024!O487</f>
        <v>11.17149229731797</v>
      </c>
      <c r="V20" s="17"/>
      <c r="W20" s="8">
        <f>+År2024!P487</f>
        <v>47.098102538163239</v>
      </c>
      <c r="X20" s="18"/>
      <c r="Y20" s="8">
        <f>+År2024!Q487</f>
        <v>46.277970894186609</v>
      </c>
      <c r="Z20" s="18"/>
      <c r="AA20" s="8">
        <f>+År2024!R487</f>
        <v>131.6522855475589</v>
      </c>
      <c r="AB20" s="17"/>
      <c r="AC20" s="8">
        <f>+År2024!S487</f>
        <v>130.775143939001</v>
      </c>
      <c r="AD20" s="17"/>
      <c r="AE20" s="8">
        <f>+År2024!T487</f>
        <v>86.590402476780682</v>
      </c>
      <c r="AF20" s="8">
        <f>+År2024!U487</f>
        <v>82.000433436533584</v>
      </c>
      <c r="AG20" s="16"/>
    </row>
    <row r="21" spans="1:33" x14ac:dyDescent="0.3">
      <c r="A21" s="17"/>
      <c r="B21" s="7">
        <f>+År2024!AC488</f>
        <v>63</v>
      </c>
      <c r="C21" s="17"/>
      <c r="D21" s="17"/>
      <c r="E21" s="41">
        <f>+År2024!H488</f>
        <v>87583</v>
      </c>
      <c r="F21" s="17"/>
      <c r="G21" s="34">
        <f t="shared" si="1"/>
        <v>12.09856999193272</v>
      </c>
      <c r="H21" s="17"/>
      <c r="I21" s="59">
        <f>+År2024!Y488</f>
        <v>27998</v>
      </c>
      <c r="J21" s="17"/>
      <c r="K21" s="8">
        <f>+År2024!I488</f>
        <v>80.566108605550752</v>
      </c>
      <c r="L21" s="18"/>
      <c r="M21" s="9">
        <f>+År2024!J488</f>
        <v>10.152440399078049</v>
      </c>
      <c r="N21" s="17"/>
      <c r="O21" s="9">
        <f>+År2024!K488</f>
        <v>11.75851811972144</v>
      </c>
      <c r="P21" s="17"/>
      <c r="Q21" s="9">
        <f>+År2024!V488</f>
        <v>1.6060777206433898</v>
      </c>
      <c r="R21" s="17"/>
      <c r="S21" s="9">
        <f>+År2024!M488</f>
        <v>58.296900972442096</v>
      </c>
      <c r="T21" s="17"/>
      <c r="U21" s="9">
        <f>+År2024!O488</f>
        <v>10.812160570678397</v>
      </c>
      <c r="V21" s="17"/>
      <c r="W21" s="8">
        <f>+År2024!P488</f>
        <v>47.119773174712677</v>
      </c>
      <c r="X21" s="18"/>
      <c r="Y21" s="8">
        <f>+År2024!Q488</f>
        <v>46.387056606313521</v>
      </c>
      <c r="Z21" s="18"/>
      <c r="AA21" s="8">
        <f>+År2024!R488</f>
        <v>131.29998654014403</v>
      </c>
      <c r="AB21" s="17"/>
      <c r="AC21" s="8">
        <f>+År2024!S488</f>
        <v>130.86949206723085</v>
      </c>
      <c r="AD21" s="17"/>
      <c r="AE21" s="8">
        <f>+År2024!T488</f>
        <v>85.873918737407948</v>
      </c>
      <c r="AF21" s="8">
        <f>+År2024!U488</f>
        <v>80.615842847549246</v>
      </c>
      <c r="AG21" s="16"/>
    </row>
    <row r="22" spans="1:33" x14ac:dyDescent="0.3">
      <c r="A22" s="17"/>
      <c r="B22" s="7">
        <f>+År2024!AC489</f>
        <v>64</v>
      </c>
      <c r="C22" s="17"/>
      <c r="D22" s="17"/>
      <c r="E22" s="41">
        <f>+År2024!H489</f>
        <v>58534</v>
      </c>
      <c r="F22" s="17"/>
      <c r="G22" s="34">
        <f t="shared" si="1"/>
        <v>8.0857894329697526</v>
      </c>
      <c r="H22" s="17"/>
      <c r="I22" s="59">
        <f>+År2024!Y489</f>
        <v>22859</v>
      </c>
      <c r="J22" s="17"/>
      <c r="K22" s="8">
        <f>+År2024!I489</f>
        <v>77.551155567705109</v>
      </c>
      <c r="L22" s="18"/>
      <c r="M22" s="9">
        <f>+År2024!J489</f>
        <v>9.1150624086359855</v>
      </c>
      <c r="N22" s="17"/>
      <c r="O22" s="9">
        <f>+År2024!K489</f>
        <v>10.473803767219543</v>
      </c>
      <c r="P22" s="17"/>
      <c r="Q22" s="9">
        <f>+År2024!V489</f>
        <v>1.3587413585835575</v>
      </c>
      <c r="R22" s="17"/>
      <c r="S22" s="9">
        <f>+År2024!M489</f>
        <v>58.297379814450771</v>
      </c>
      <c r="T22" s="17"/>
      <c r="U22" s="9">
        <f>+År2024!O489</f>
        <v>10.399595187226049</v>
      </c>
      <c r="V22" s="17"/>
      <c r="W22" s="8">
        <f>+År2024!P489</f>
        <v>46.998790912158384</v>
      </c>
      <c r="X22" s="18"/>
      <c r="Y22" s="8">
        <f>+År2024!Q489</f>
        <v>46.300658005736473</v>
      </c>
      <c r="Z22" s="18"/>
      <c r="AA22" s="8">
        <f>+År2024!R489</f>
        <v>130.12448692718584</v>
      </c>
      <c r="AB22" s="17"/>
      <c r="AC22" s="8">
        <f>+År2024!S489</f>
        <v>130.35191588653677</v>
      </c>
      <c r="AD22" s="17"/>
      <c r="AE22" s="8">
        <f>+År2024!T489</f>
        <v>84.588181512227649</v>
      </c>
      <c r="AF22" s="8">
        <f>+År2024!U489</f>
        <v>78.886324882207333</v>
      </c>
      <c r="AG22" s="16"/>
    </row>
    <row r="23" spans="1:33" x14ac:dyDescent="0.3">
      <c r="A23" s="17"/>
      <c r="B23" s="7">
        <f>+År2024!AC490</f>
        <v>65</v>
      </c>
      <c r="C23" s="17"/>
      <c r="D23" s="17"/>
      <c r="E23" s="41">
        <f>+År2024!H490</f>
        <v>22970</v>
      </c>
      <c r="F23" s="17"/>
      <c r="G23" s="34">
        <f t="shared" si="1"/>
        <v>3.1730376067809347</v>
      </c>
      <c r="H23" s="17"/>
      <c r="I23" s="59">
        <f>+År2024!Y490</f>
        <v>7967</v>
      </c>
      <c r="J23" s="17"/>
      <c r="K23" s="8">
        <f>+År2024!I490</f>
        <v>77.854841097084631</v>
      </c>
      <c r="L23" s="18"/>
      <c r="M23" s="9">
        <f>+År2024!J490</f>
        <v>8.104090362251025</v>
      </c>
      <c r="N23" s="17"/>
      <c r="O23" s="9">
        <f>+År2024!K490</f>
        <v>9.2107212084754142</v>
      </c>
      <c r="P23" s="17"/>
      <c r="Q23" s="9">
        <f>+År2024!V490</f>
        <v>1.106630846224389</v>
      </c>
      <c r="R23" s="17"/>
      <c r="S23" s="9">
        <f>+År2024!M490</f>
        <v>58.45744268431234</v>
      </c>
      <c r="T23" s="17"/>
      <c r="U23" s="9">
        <f>+År2024!O490</f>
        <v>9.8237850123670825</v>
      </c>
      <c r="V23" s="17"/>
      <c r="W23" s="8">
        <f>+År2024!P490</f>
        <v>46.792900594959562</v>
      </c>
      <c r="X23" s="18"/>
      <c r="Y23" s="8">
        <f>+År2024!Q490</f>
        <v>46.328028884728553</v>
      </c>
      <c r="Z23" s="18"/>
      <c r="AA23" s="8">
        <f>+År2024!R490</f>
        <v>128.49104397807778</v>
      </c>
      <c r="AB23" s="17"/>
      <c r="AC23" s="8">
        <f>+År2024!S490</f>
        <v>130.75524662478279</v>
      </c>
      <c r="AD23" s="17"/>
      <c r="AE23" s="8">
        <f>+År2024!T490</f>
        <v>83.060590706047179</v>
      </c>
      <c r="AF23" s="8">
        <f>+År2024!U490</f>
        <v>77.186839122608475</v>
      </c>
      <c r="AG23" s="16"/>
    </row>
    <row r="24" spans="1:33" x14ac:dyDescent="0.3">
      <c r="A24" s="17"/>
      <c r="B24" s="7">
        <f>+År2024!AC491</f>
        <v>66</v>
      </c>
      <c r="C24" s="17"/>
      <c r="D24" s="17"/>
      <c r="E24" s="41">
        <f>+År2024!H491</f>
        <v>6019</v>
      </c>
      <c r="F24" s="17"/>
      <c r="G24" s="34">
        <f t="shared" si="1"/>
        <v>0.83145465194664547</v>
      </c>
      <c r="H24" s="17"/>
      <c r="I24" s="59">
        <f>+År2024!Y491</f>
        <v>2339</v>
      </c>
      <c r="J24" s="17"/>
      <c r="K24" s="8">
        <f>+År2024!I491</f>
        <v>76.710666223624898</v>
      </c>
      <c r="L24" s="18"/>
      <c r="M24" s="9">
        <f>+År2024!J491</f>
        <v>7.2155106499180564</v>
      </c>
      <c r="N24" s="17"/>
      <c r="O24" s="9">
        <f>+År2024!K491</f>
        <v>8.0400873839432112</v>
      </c>
      <c r="P24" s="17"/>
      <c r="Q24" s="9">
        <f>+År2024!V491</f>
        <v>0.8245767340251523</v>
      </c>
      <c r="R24" s="17"/>
      <c r="S24" s="9">
        <f>+År2024!M491</f>
        <v>59.553850354997181</v>
      </c>
      <c r="T24" s="17"/>
      <c r="U24" s="9">
        <f>+År2024!O491</f>
        <v>8.90292269871623</v>
      </c>
      <c r="V24" s="17"/>
      <c r="W24" s="8">
        <f>+År2024!P491</f>
        <v>46.571701720841297</v>
      </c>
      <c r="X24" s="18"/>
      <c r="Y24" s="8">
        <f>+År2024!Q491</f>
        <v>46.269598470363285</v>
      </c>
      <c r="Z24" s="18"/>
      <c r="AA24" s="8">
        <f>+År2024!R491</f>
        <v>127.89732386673948</v>
      </c>
      <c r="AB24" s="17"/>
      <c r="AC24" s="8">
        <f>+År2024!S491</f>
        <v>132.84052430365921</v>
      </c>
      <c r="AD24" s="17"/>
      <c r="AE24" s="8">
        <f>+År2024!T491</f>
        <v>81.956521739130565</v>
      </c>
      <c r="AF24" s="8">
        <f>+År2024!U491</f>
        <v>75.993967391304253</v>
      </c>
      <c r="AG24" s="16"/>
    </row>
    <row r="25" spans="1:33" x14ac:dyDescent="0.3">
      <c r="A25" s="17"/>
      <c r="B25" s="7">
        <f>+År2024!AC492</f>
        <v>67</v>
      </c>
      <c r="C25" s="17"/>
      <c r="D25" s="17"/>
      <c r="E25" s="41">
        <f>+År2024!H492</f>
        <v>1004</v>
      </c>
      <c r="F25" s="17"/>
      <c r="G25" s="34">
        <f t="shared" si="1"/>
        <v>0.13869089060548795</v>
      </c>
      <c r="H25" s="17"/>
      <c r="I25" s="59">
        <f>+År2024!Y492</f>
        <v>556</v>
      </c>
      <c r="J25" s="17"/>
      <c r="K25" s="8">
        <f>+År2024!I492</f>
        <v>77.951922310756999</v>
      </c>
      <c r="L25" s="18"/>
      <c r="M25" s="9">
        <f>+År2024!J492</f>
        <v>6.5013636363636396</v>
      </c>
      <c r="N25" s="17"/>
      <c r="O25" s="9">
        <f>+År2024!K492</f>
        <v>7.2154897494305281</v>
      </c>
      <c r="P25" s="17"/>
      <c r="Q25" s="9">
        <f>+År2024!V492</f>
        <v>0.71412611306688756</v>
      </c>
      <c r="R25" s="17"/>
      <c r="S25" s="9">
        <f>+År2024!M492</f>
        <v>64.12437357630975</v>
      </c>
      <c r="T25" s="17"/>
      <c r="U25" s="9">
        <f>+År2024!O492</f>
        <v>7.6090909090909102</v>
      </c>
      <c r="V25" s="17"/>
      <c r="W25" s="8">
        <f>+År2024!P492</f>
        <v>45.954441913439638</v>
      </c>
      <c r="X25" s="18"/>
      <c r="Y25" s="8">
        <f>+År2024!Q492</f>
        <v>46.743181818181824</v>
      </c>
      <c r="Z25" s="18"/>
      <c r="AA25" s="8">
        <f>+År2024!R492</f>
        <v>127.14123006833717</v>
      </c>
      <c r="AB25" s="17"/>
      <c r="AC25" s="8">
        <f>+År2024!S492</f>
        <v>140.0022727272727</v>
      </c>
      <c r="AD25" s="17"/>
      <c r="AE25" s="8">
        <f>+År2024!T492</f>
        <v>81.320712694877486</v>
      </c>
      <c r="AF25" s="8">
        <f>+År2024!U492</f>
        <v>76.752783964365292</v>
      </c>
      <c r="AG25" s="16"/>
    </row>
    <row r="26" spans="1:33" x14ac:dyDescent="0.3">
      <c r="A26" s="17"/>
      <c r="B26" s="7">
        <f>+År2024!AC493</f>
        <v>68</v>
      </c>
      <c r="C26" s="17"/>
      <c r="D26" s="17"/>
      <c r="E26" s="41">
        <f>+År2024!H493</f>
        <v>131</v>
      </c>
      <c r="F26" s="17"/>
      <c r="G26" s="34">
        <f t="shared" si="1"/>
        <v>1.8096122180596537E-2</v>
      </c>
      <c r="H26" s="17"/>
      <c r="I26" s="59">
        <f>+År2024!Y493</f>
        <v>108</v>
      </c>
      <c r="J26" s="17"/>
      <c r="K26" s="8">
        <f>+År2024!I493</f>
        <v>80.92923664122138</v>
      </c>
      <c r="L26" s="18"/>
      <c r="M26" s="9">
        <f>+År2024!J493</f>
        <v>6.68</v>
      </c>
      <c r="N26" s="17"/>
      <c r="O26" s="9">
        <f>+År2024!K493</f>
        <v>7.0899999999999981</v>
      </c>
      <c r="P26" s="17"/>
      <c r="Q26" s="9">
        <f>+År2024!V493</f>
        <v>0.40999999999999925</v>
      </c>
      <c r="R26" s="17"/>
      <c r="S26" s="9">
        <f>+År2024!M493</f>
        <v>70.580000000000013</v>
      </c>
      <c r="T26" s="17"/>
      <c r="U26" s="9">
        <f>+År2024!O493</f>
        <v>6.88</v>
      </c>
      <c r="V26" s="17"/>
      <c r="W26" s="8">
        <f>+År2024!P493</f>
        <v>44.15</v>
      </c>
      <c r="X26" s="18"/>
      <c r="Y26" s="8">
        <f>+År2024!Q493</f>
        <v>47.2</v>
      </c>
      <c r="Z26" s="18"/>
      <c r="AA26" s="8">
        <f>+År2024!R493</f>
        <v>111.45</v>
      </c>
      <c r="AB26" s="17"/>
      <c r="AC26" s="8">
        <f>+År2024!S493</f>
        <v>132.80000000000001</v>
      </c>
      <c r="AD26" s="17"/>
      <c r="AE26" s="8">
        <f>+År2024!T493</f>
        <v>71.686956521739134</v>
      </c>
      <c r="AF26" s="8">
        <f>+År2024!U493</f>
        <v>72.478260869565219</v>
      </c>
      <c r="AG26" s="16"/>
    </row>
    <row r="27" spans="1:33" x14ac:dyDescent="0.3">
      <c r="A27" s="17"/>
      <c r="B27" s="16"/>
      <c r="C27" s="17"/>
      <c r="D27" s="17"/>
      <c r="E27" s="42"/>
      <c r="F27" s="17"/>
      <c r="G27" s="17"/>
      <c r="H27" s="17"/>
      <c r="I27" s="43"/>
      <c r="J27" s="17"/>
      <c r="K27" s="16"/>
      <c r="L27" s="18"/>
      <c r="M27" s="16"/>
      <c r="N27" s="16"/>
      <c r="O27" s="16"/>
      <c r="P27" s="17"/>
      <c r="Q27" s="16"/>
      <c r="R27" s="16"/>
      <c r="S27" s="16"/>
      <c r="T27" s="17"/>
      <c r="U27" s="16"/>
      <c r="V27" s="16"/>
      <c r="W27" s="22"/>
      <c r="X27" s="22"/>
      <c r="Y27" s="18"/>
      <c r="Z27" s="18"/>
      <c r="AA27" s="16"/>
      <c r="AB27" s="17"/>
      <c r="AC27" s="17"/>
      <c r="AD27" s="17"/>
      <c r="AE27" s="16"/>
      <c r="AF27" s="16"/>
      <c r="AG27" s="16"/>
    </row>
    <row r="28" spans="1:33" x14ac:dyDescent="0.3">
      <c r="A28" s="17"/>
      <c r="B28" s="16"/>
      <c r="C28" s="16"/>
      <c r="D28" s="16"/>
      <c r="E28" s="43">
        <f>SUM(E6:E27)</f>
        <v>723912</v>
      </c>
      <c r="F28" s="42"/>
      <c r="G28" s="42"/>
      <c r="H28" s="42"/>
      <c r="I28" s="42">
        <f>SUM(I6:I27)</f>
        <v>236748</v>
      </c>
      <c r="J28" s="16"/>
      <c r="K28" s="16"/>
      <c r="L28" s="18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2"/>
      <c r="X28" s="22"/>
      <c r="Y28" s="22"/>
      <c r="Z28" s="22"/>
      <c r="AA28" s="16"/>
      <c r="AB28" s="16"/>
      <c r="AC28" s="16"/>
      <c r="AD28" s="16"/>
      <c r="AE28" s="16"/>
      <c r="AF28" s="16"/>
      <c r="AG28" s="16"/>
    </row>
    <row r="29" spans="1:33" x14ac:dyDescent="0.3">
      <c r="M29" s="1"/>
      <c r="N29" s="1"/>
      <c r="O29" s="1"/>
      <c r="P29" s="1"/>
      <c r="Q29" s="1"/>
      <c r="R29" s="1"/>
      <c r="S29" s="1"/>
      <c r="T29" s="1"/>
      <c r="U29" s="1"/>
      <c r="V29" s="1"/>
      <c r="AA29" s="2"/>
      <c r="AB29" s="2"/>
      <c r="AC29" s="2"/>
      <c r="AD29" s="2"/>
      <c r="AE29" s="2"/>
      <c r="AF29" s="2"/>
    </row>
    <row r="30" spans="1:33" x14ac:dyDescent="0.3">
      <c r="E30" s="45">
        <f>SUM(E6:E26)</f>
        <v>723912</v>
      </c>
      <c r="M30" s="1"/>
      <c r="N30" s="1"/>
      <c r="O30" s="1"/>
      <c r="P30" s="1"/>
      <c r="Q30" s="1"/>
      <c r="R30" s="1"/>
      <c r="S30" s="1"/>
      <c r="T30" s="1"/>
      <c r="U30" s="1"/>
      <c r="V30" s="1"/>
      <c r="AA30" s="2"/>
      <c r="AB30" s="2"/>
      <c r="AC30" s="2"/>
      <c r="AD30" s="2"/>
      <c r="AE30" s="2"/>
      <c r="AF30" s="2"/>
    </row>
    <row r="31" spans="1:33" x14ac:dyDescent="0.3">
      <c r="M31" s="1"/>
      <c r="N31" s="1"/>
      <c r="O31" s="1"/>
      <c r="P31" s="1"/>
      <c r="Q31" s="1"/>
      <c r="R31" s="1"/>
      <c r="S31" s="1"/>
      <c r="T31" s="1"/>
      <c r="U31" s="1"/>
      <c r="V31" s="1"/>
      <c r="AA31" s="2"/>
      <c r="AB31" s="2"/>
      <c r="AC31" s="2"/>
      <c r="AD31" s="2"/>
      <c r="AE31" s="2"/>
      <c r="AF31" s="2"/>
    </row>
    <row r="32" spans="1:33" x14ac:dyDescent="0.3">
      <c r="M32" s="1"/>
      <c r="N32" s="1"/>
      <c r="O32" s="1"/>
      <c r="P32" s="1"/>
      <c r="Q32" s="1"/>
      <c r="R32" s="1"/>
      <c r="S32" s="1"/>
      <c r="T32" s="1"/>
      <c r="U32" s="1"/>
      <c r="V32" s="1"/>
      <c r="AA32" s="2"/>
      <c r="AB32" s="2"/>
      <c r="AC32" s="2"/>
      <c r="AD32" s="2"/>
      <c r="AE32" s="2"/>
      <c r="AF32" s="2"/>
    </row>
    <row r="33" spans="13:32" x14ac:dyDescent="0.3">
      <c r="M33" s="1"/>
      <c r="N33" s="1"/>
      <c r="O33" s="1"/>
      <c r="P33" s="1"/>
      <c r="Q33" s="1"/>
      <c r="R33" s="1"/>
      <c r="S33" s="1"/>
      <c r="T33" s="1"/>
      <c r="U33" s="1"/>
      <c r="V33" s="1"/>
      <c r="AA33" s="2"/>
      <c r="AB33" s="2"/>
      <c r="AC33" s="2"/>
      <c r="AD33" s="2"/>
      <c r="AE33" s="2"/>
      <c r="AF33" s="2"/>
    </row>
    <row r="34" spans="13:32" x14ac:dyDescent="0.3">
      <c r="M34" s="1"/>
      <c r="N34" s="1"/>
      <c r="O34" s="1"/>
      <c r="P34" s="1"/>
      <c r="Q34" s="1"/>
      <c r="R34" s="1"/>
      <c r="S34" s="1"/>
      <c r="T34" s="1"/>
      <c r="U34" s="1"/>
      <c r="V34" s="1"/>
      <c r="AA34" s="2"/>
      <c r="AB34" s="2"/>
      <c r="AC34" s="2"/>
      <c r="AD34" s="2"/>
      <c r="AE34" s="2"/>
      <c r="AF34" s="2"/>
    </row>
    <row r="35" spans="13:32" x14ac:dyDescent="0.3">
      <c r="M35" s="1"/>
      <c r="N35" s="1"/>
      <c r="O35" s="1"/>
      <c r="P35" s="1"/>
      <c r="Q35" s="1"/>
      <c r="R35" s="1"/>
      <c r="S35" s="1"/>
      <c r="T35" s="1"/>
      <c r="U35" s="1"/>
      <c r="V35" s="1"/>
      <c r="AA35" s="2"/>
      <c r="AB35" s="2"/>
      <c r="AC35" s="2"/>
      <c r="AD35" s="2"/>
      <c r="AE35" s="2"/>
      <c r="AF35" s="2"/>
    </row>
    <row r="36" spans="13:32" x14ac:dyDescent="0.3">
      <c r="M36" s="1"/>
      <c r="N36" s="1"/>
      <c r="O36" s="1"/>
      <c r="P36" s="1"/>
      <c r="Q36" s="1"/>
      <c r="R36" s="1"/>
      <c r="S36" s="1"/>
      <c r="T36" s="1"/>
      <c r="U36" s="1"/>
      <c r="V36" s="1"/>
      <c r="AA36" s="2"/>
      <c r="AB36" s="2"/>
      <c r="AC36" s="2"/>
      <c r="AD36" s="2"/>
      <c r="AE36" s="2"/>
      <c r="AF36" s="2"/>
    </row>
    <row r="37" spans="13:32" x14ac:dyDescent="0.3">
      <c r="M37" s="1"/>
      <c r="N37" s="1"/>
      <c r="O37" s="1"/>
      <c r="P37" s="1"/>
      <c r="Q37" s="1"/>
      <c r="R37" s="1"/>
      <c r="S37" s="1"/>
      <c r="T37" s="1"/>
      <c r="U37" s="1"/>
      <c r="V37" s="1"/>
      <c r="AA37" s="2"/>
      <c r="AB37" s="2"/>
      <c r="AC37" s="2"/>
      <c r="AD37" s="2"/>
      <c r="AE37" s="2"/>
      <c r="AF37" s="2"/>
    </row>
    <row r="38" spans="13:32" x14ac:dyDescent="0.3">
      <c r="M38" s="1"/>
      <c r="N38" s="1"/>
      <c r="O38" s="1"/>
      <c r="P38" s="1"/>
      <c r="Q38" s="1"/>
      <c r="R38" s="1"/>
      <c r="S38" s="1"/>
      <c r="T38" s="1"/>
      <c r="U38" s="1"/>
      <c r="V38" s="1"/>
      <c r="AA38" s="2"/>
      <c r="AB38" s="2"/>
      <c r="AC38" s="2"/>
      <c r="AD38" s="2"/>
      <c r="AE38" s="2"/>
      <c r="AF38" s="2"/>
    </row>
    <row r="39" spans="13:32" x14ac:dyDescent="0.3">
      <c r="M39" s="1"/>
      <c r="N39" s="1"/>
      <c r="O39" s="1"/>
      <c r="P39" s="1"/>
      <c r="Q39" s="1"/>
      <c r="R39" s="1"/>
      <c r="S39" s="1"/>
      <c r="T39" s="1"/>
      <c r="U39" s="1"/>
      <c r="V39" s="1"/>
      <c r="AA39" s="2"/>
      <c r="AB39" s="2"/>
      <c r="AC39" s="2"/>
      <c r="AD39" s="2"/>
      <c r="AE39" s="2"/>
      <c r="AF39" s="2"/>
    </row>
    <row r="40" spans="13:32" x14ac:dyDescent="0.3">
      <c r="M40" s="1"/>
      <c r="N40" s="1"/>
      <c r="O40" s="1"/>
      <c r="P40" s="1"/>
      <c r="Q40" s="1"/>
      <c r="R40" s="1"/>
      <c r="S40" s="1"/>
      <c r="T40" s="1"/>
      <c r="U40" s="1"/>
      <c r="V40" s="1"/>
      <c r="AA40" s="2"/>
      <c r="AB40" s="2"/>
      <c r="AC40" s="2"/>
      <c r="AD40" s="2"/>
      <c r="AE40" s="2"/>
      <c r="AF40" s="2"/>
    </row>
    <row r="41" spans="13:32" x14ac:dyDescent="0.3">
      <c r="M41" s="1"/>
      <c r="N41" s="1"/>
      <c r="O41" s="1"/>
      <c r="P41" s="1"/>
      <c r="Q41" s="1"/>
      <c r="R41" s="1"/>
      <c r="S41" s="1"/>
      <c r="T41" s="1"/>
      <c r="U41" s="1"/>
      <c r="V41" s="1"/>
      <c r="AA41" s="2"/>
      <c r="AB41" s="2"/>
      <c r="AC41" s="2"/>
      <c r="AD41" s="2"/>
      <c r="AE41" s="2"/>
      <c r="AF41" s="2"/>
    </row>
    <row r="42" spans="13:32" x14ac:dyDescent="0.3">
      <c r="M42" s="1"/>
      <c r="N42" s="1"/>
      <c r="O42" s="1"/>
      <c r="P42" s="1"/>
      <c r="Q42" s="1"/>
      <c r="R42" s="1"/>
      <c r="S42" s="1"/>
      <c r="T42" s="1"/>
      <c r="U42" s="1"/>
      <c r="V42" s="1"/>
      <c r="AA42" s="2"/>
      <c r="AB42" s="2"/>
      <c r="AC42" s="2"/>
      <c r="AD42" s="2"/>
      <c r="AE42" s="2"/>
      <c r="AF42" s="2"/>
    </row>
    <row r="43" spans="13:32" x14ac:dyDescent="0.3">
      <c r="M43" s="1"/>
      <c r="N43" s="1"/>
      <c r="O43" s="1"/>
      <c r="P43" s="1"/>
      <c r="Q43" s="1"/>
      <c r="R43" s="1"/>
      <c r="S43" s="1"/>
      <c r="T43" s="1"/>
      <c r="U43" s="1"/>
      <c r="V43" s="1"/>
      <c r="AA43" s="2"/>
      <c r="AB43" s="2"/>
      <c r="AC43" s="2"/>
      <c r="AD43" s="2"/>
      <c r="AE43" s="2"/>
      <c r="AF43" s="2"/>
    </row>
    <row r="44" spans="13:32" x14ac:dyDescent="0.3">
      <c r="M44" s="1"/>
      <c r="N44" s="1"/>
      <c r="O44" s="1"/>
      <c r="P44" s="1"/>
      <c r="Q44" s="1"/>
      <c r="R44" s="1"/>
      <c r="S44" s="1"/>
      <c r="T44" s="1"/>
      <c r="U44" s="1"/>
      <c r="V44" s="1"/>
      <c r="AA44" s="2"/>
      <c r="AB44" s="2"/>
      <c r="AC44" s="2"/>
      <c r="AD44" s="2"/>
      <c r="AE44" s="2"/>
      <c r="AF44" s="2"/>
    </row>
    <row r="45" spans="13:32" x14ac:dyDescent="0.3">
      <c r="M45" s="1"/>
      <c r="N45" s="1"/>
      <c r="O45" s="1"/>
      <c r="P45" s="1"/>
      <c r="Q45" s="1"/>
      <c r="R45" s="1"/>
      <c r="S45" s="1"/>
      <c r="T45" s="1"/>
      <c r="U45" s="1"/>
      <c r="V45" s="1"/>
      <c r="AA45" s="2"/>
      <c r="AB45" s="2"/>
      <c r="AC45" s="2"/>
      <c r="AD45" s="2"/>
      <c r="AE45" s="2"/>
      <c r="AF45" s="2"/>
    </row>
    <row r="46" spans="13:32" x14ac:dyDescent="0.3">
      <c r="M46" s="1"/>
      <c r="N46" s="1"/>
      <c r="O46" s="1"/>
      <c r="P46" s="1"/>
      <c r="Q46" s="1"/>
      <c r="R46" s="1"/>
      <c r="S46" s="1"/>
      <c r="T46" s="1"/>
      <c r="U46" s="1"/>
      <c r="V46" s="1"/>
      <c r="AA46" s="2"/>
      <c r="AB46" s="2"/>
      <c r="AC46" s="2"/>
      <c r="AD46" s="2"/>
      <c r="AE46" s="2"/>
      <c r="AF46" s="2"/>
    </row>
    <row r="47" spans="13:32" x14ac:dyDescent="0.3">
      <c r="M47" s="1"/>
      <c r="N47" s="1"/>
      <c r="O47" s="1"/>
      <c r="P47" s="1"/>
      <c r="Q47" s="1"/>
      <c r="R47" s="1"/>
      <c r="S47" s="1"/>
      <c r="T47" s="1"/>
      <c r="U47" s="1"/>
      <c r="V47" s="1"/>
      <c r="AA47" s="2"/>
      <c r="AB47" s="2"/>
      <c r="AC47" s="2"/>
      <c r="AD47" s="2"/>
      <c r="AE47" s="2"/>
      <c r="AF47" s="2"/>
    </row>
    <row r="48" spans="13:32" x14ac:dyDescent="0.3">
      <c r="M48" s="1"/>
      <c r="N48" s="1"/>
      <c r="O48" s="1"/>
      <c r="P48" s="1"/>
      <c r="Q48" s="1"/>
      <c r="R48" s="1"/>
      <c r="S48" s="1"/>
      <c r="T48" s="1"/>
      <c r="U48" s="1"/>
      <c r="V48" s="1"/>
      <c r="AA48" s="2"/>
      <c r="AB48" s="2"/>
      <c r="AC48" s="2"/>
      <c r="AD48" s="2"/>
      <c r="AE48" s="2"/>
      <c r="AF48" s="2"/>
    </row>
    <row r="49" spans="13:32" x14ac:dyDescent="0.3">
      <c r="M49" s="1"/>
      <c r="N49" s="1"/>
      <c r="O49" s="1"/>
      <c r="P49" s="1"/>
      <c r="Q49" s="1"/>
      <c r="R49" s="1"/>
      <c r="S49" s="1"/>
      <c r="T49" s="1"/>
      <c r="U49" s="1"/>
      <c r="V49" s="1"/>
      <c r="AA49" s="2"/>
      <c r="AB49" s="2"/>
      <c r="AC49" s="2"/>
      <c r="AD49" s="2"/>
      <c r="AE49" s="2"/>
      <c r="AF49" s="2"/>
    </row>
    <row r="50" spans="13:32" x14ac:dyDescent="0.3">
      <c r="M50" s="1"/>
      <c r="N50" s="1"/>
      <c r="O50" s="1"/>
      <c r="P50" s="1"/>
      <c r="Q50" s="1"/>
      <c r="R50" s="1"/>
      <c r="S50" s="1"/>
      <c r="T50" s="1"/>
      <c r="U50" s="1"/>
      <c r="V50" s="1"/>
      <c r="AA50" s="2"/>
      <c r="AB50" s="2"/>
      <c r="AC50" s="2"/>
      <c r="AD50" s="2"/>
      <c r="AE50" s="2"/>
      <c r="AF50" s="2"/>
    </row>
    <row r="51" spans="13:32" x14ac:dyDescent="0.3">
      <c r="M51" s="1"/>
      <c r="N51" s="1"/>
      <c r="O51" s="1"/>
      <c r="P51" s="1"/>
      <c r="Q51" s="1"/>
      <c r="R51" s="1"/>
      <c r="S51" s="1"/>
      <c r="T51" s="1"/>
      <c r="U51" s="1"/>
      <c r="V51" s="1"/>
      <c r="AA51" s="2"/>
      <c r="AB51" s="2"/>
      <c r="AC51" s="2"/>
      <c r="AD51" s="2"/>
      <c r="AE51" s="2"/>
      <c r="AF51" s="2"/>
    </row>
    <row r="52" spans="13:32" x14ac:dyDescent="0.3">
      <c r="M52" s="1"/>
      <c r="N52" s="1"/>
      <c r="O52" s="1"/>
      <c r="P52" s="1"/>
      <c r="Q52" s="1"/>
      <c r="R52" s="1"/>
      <c r="S52" s="1"/>
      <c r="T52" s="1"/>
      <c r="U52" s="1"/>
      <c r="V52" s="1"/>
      <c r="AA52" s="2"/>
      <c r="AB52" s="2"/>
      <c r="AC52" s="2"/>
      <c r="AD52" s="2"/>
      <c r="AE52" s="2"/>
      <c r="AF52" s="2"/>
    </row>
    <row r="53" spans="13:32" x14ac:dyDescent="0.3">
      <c r="M53" s="1"/>
      <c r="N53" s="1"/>
      <c r="O53" s="1"/>
      <c r="P53" s="1"/>
      <c r="Q53" s="1"/>
      <c r="R53" s="1"/>
      <c r="S53" s="1"/>
      <c r="T53" s="1"/>
      <c r="U53" s="1"/>
      <c r="V53" s="1"/>
      <c r="AA53" s="2"/>
      <c r="AB53" s="2"/>
      <c r="AC53" s="2"/>
      <c r="AD53" s="2"/>
      <c r="AE53" s="2"/>
      <c r="AF53" s="2"/>
    </row>
    <row r="54" spans="13:32" x14ac:dyDescent="0.3">
      <c r="M54" s="1"/>
      <c r="N54" s="1"/>
      <c r="O54" s="1"/>
      <c r="P54" s="1"/>
      <c r="Q54" s="1"/>
      <c r="R54" s="1"/>
      <c r="S54" s="1"/>
      <c r="T54" s="1"/>
      <c r="U54" s="1"/>
      <c r="V54" s="1"/>
      <c r="AA54" s="2"/>
      <c r="AB54" s="2"/>
      <c r="AC54" s="2"/>
      <c r="AD54" s="2"/>
      <c r="AE54" s="2"/>
      <c r="AF54" s="2"/>
    </row>
    <row r="55" spans="13:32" x14ac:dyDescent="0.3">
      <c r="M55" s="1"/>
      <c r="N55" s="1"/>
      <c r="O55" s="1"/>
      <c r="P55" s="1"/>
      <c r="Q55" s="1"/>
      <c r="R55" s="1"/>
      <c r="S55" s="1"/>
      <c r="T55" s="1"/>
      <c r="U55" s="1"/>
      <c r="V55" s="1"/>
      <c r="AA55" s="2"/>
      <c r="AB55" s="2"/>
      <c r="AC55" s="2"/>
      <c r="AD55" s="2"/>
      <c r="AE55" s="2"/>
      <c r="AF55" s="2"/>
    </row>
    <row r="56" spans="13:32" x14ac:dyDescent="0.3">
      <c r="M56" s="1"/>
      <c r="N56" s="1"/>
      <c r="O56" s="1"/>
      <c r="P56" s="1"/>
      <c r="Q56" s="1"/>
      <c r="R56" s="1"/>
      <c r="S56" s="1"/>
      <c r="T56" s="1"/>
      <c r="U56" s="1"/>
      <c r="V56" s="1"/>
      <c r="AA56" s="2"/>
      <c r="AB56" s="2"/>
      <c r="AC56" s="2"/>
      <c r="AD56" s="2"/>
      <c r="AE56" s="2"/>
      <c r="AF56" s="2"/>
    </row>
  </sheetData>
  <conditionalFormatting sqref="E6:E26">
    <cfRule type="top10" dxfId="39" priority="1" percent="1" rank="10"/>
  </conditionalFormatting>
  <conditionalFormatting sqref="M6:M26">
    <cfRule type="top10" dxfId="38" priority="4255" percent="1" bottom="1" rank="10"/>
    <cfRule type="top10" dxfId="37" priority="4256" percent="1" rank="10"/>
  </conditionalFormatting>
  <conditionalFormatting sqref="O6:O26">
    <cfRule type="top10" dxfId="36" priority="4257" percent="1" bottom="1" rank="10"/>
    <cfRule type="top10" dxfId="35" priority="4258" percent="1" rank="10"/>
  </conditionalFormatting>
  <conditionalFormatting sqref="Q6:Q26">
    <cfRule type="top10" dxfId="34" priority="4259" percent="1" bottom="1" rank="10"/>
    <cfRule type="top10" dxfId="33" priority="4260" percent="1" rank="10"/>
  </conditionalFormatting>
  <conditionalFormatting sqref="S6:S26">
    <cfRule type="top10" dxfId="32" priority="4261" percent="1" bottom="1" rank="10"/>
    <cfRule type="top10" dxfId="31" priority="4262" percent="1" rank="10"/>
  </conditionalFormatting>
  <conditionalFormatting sqref="U6:U26">
    <cfRule type="top10" dxfId="30" priority="4263" percent="1" bottom="1" rank="10"/>
    <cfRule type="top10" dxfId="29" priority="4264" percent="1" rank="10"/>
  </conditionalFormatting>
  <conditionalFormatting sqref="AE6:AF26">
    <cfRule type="top10" dxfId="28" priority="4265" percent="1" bottom="1" rank="10"/>
    <cfRule type="top10" dxfId="27" priority="4266" percent="1" rank="10"/>
  </conditionalFormatting>
  <conditionalFormatting sqref="K6:K26">
    <cfRule type="top10" dxfId="26" priority="4267" percent="1" bottom="1" rank="10"/>
    <cfRule type="top10" dxfId="25" priority="4268" percent="1" rank="10"/>
  </conditionalFormatting>
  <conditionalFormatting sqref="W6:W26 Y6:Y26">
    <cfRule type="top10" dxfId="24" priority="4269" percent="1" bottom="1" rank="10"/>
    <cfRule type="top10" dxfId="23" priority="4270" percent="1" rank="10"/>
  </conditionalFormatting>
  <conditionalFormatting sqref="AA6:AA26 AC6:AC26">
    <cfRule type="top10" dxfId="22" priority="4273" percent="1" bottom="1" rank="10"/>
    <cfRule type="top10" dxfId="21" priority="4274" percent="1" rank="10"/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36FEC-86CB-44CD-A433-4A4F495A7C65}">
  <dimension ref="A1:AB488"/>
  <sheetViews>
    <sheetView workbookViewId="0">
      <pane xSplit="5" ySplit="1" topLeftCell="I2" activePane="bottomRight" state="frozen"/>
      <selection pane="topRight" activeCell="F1" sqref="F1"/>
      <selection pane="bottomLeft" activeCell="A2" sqref="A2"/>
      <selection pane="bottomRight" activeCell="C24" sqref="C24"/>
    </sheetView>
  </sheetViews>
  <sheetFormatPr baseColWidth="10" defaultColWidth="11.44140625" defaultRowHeight="14.4" x14ac:dyDescent="0.3"/>
  <sheetData>
    <row r="1" spans="1:2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17</v>
      </c>
      <c r="J1" t="s">
        <v>8</v>
      </c>
      <c r="K1" t="s">
        <v>9</v>
      </c>
      <c r="L1" t="s">
        <v>10</v>
      </c>
      <c r="M1" t="s">
        <v>11</v>
      </c>
      <c r="N1" t="s">
        <v>18</v>
      </c>
      <c r="O1" t="s">
        <v>19</v>
      </c>
      <c r="P1" t="s">
        <v>12</v>
      </c>
      <c r="Q1" t="s">
        <v>13</v>
      </c>
      <c r="R1" t="s">
        <v>20</v>
      </c>
      <c r="S1" t="s">
        <v>21</v>
      </c>
      <c r="T1" t="s">
        <v>14</v>
      </c>
      <c r="U1" t="s">
        <v>15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16</v>
      </c>
    </row>
    <row r="2" spans="1:28" x14ac:dyDescent="0.3">
      <c r="A2">
        <v>1</v>
      </c>
      <c r="B2">
        <v>2021</v>
      </c>
      <c r="C2">
        <v>99</v>
      </c>
      <c r="D2">
        <v>99</v>
      </c>
      <c r="E2">
        <v>31915</v>
      </c>
      <c r="F2">
        <v>170</v>
      </c>
      <c r="G2">
        <v>99</v>
      </c>
      <c r="H2">
        <v>1460708</v>
      </c>
      <c r="I2">
        <v>84.312680418618015</v>
      </c>
      <c r="J2">
        <v>12.510620906752012</v>
      </c>
      <c r="K2">
        <v>14.630137193744725</v>
      </c>
      <c r="L2">
        <v>59.442551967952539</v>
      </c>
      <c r="M2">
        <v>11.786152041515081</v>
      </c>
      <c r="N2">
        <v>47.233727616623085</v>
      </c>
      <c r="O2">
        <v>46.442379292972959</v>
      </c>
      <c r="P2">
        <v>132.38888723279311</v>
      </c>
      <c r="Q2">
        <v>133.39768184677203</v>
      </c>
      <c r="R2">
        <v>91.784176402018431</v>
      </c>
      <c r="S2">
        <v>85.803209911142559</v>
      </c>
      <c r="T2">
        <v>2.1195162869927113</v>
      </c>
      <c r="U2">
        <v>60.714422731990247</v>
      </c>
      <c r="V2">
        <v>60.650800370538221</v>
      </c>
      <c r="W2">
        <v>0.63862318820736241</v>
      </c>
      <c r="X2">
        <v>99</v>
      </c>
      <c r="Y2">
        <v>1460708</v>
      </c>
      <c r="Z2">
        <v>1341844</v>
      </c>
      <c r="AA2">
        <v>118864</v>
      </c>
      <c r="AB2">
        <v>999</v>
      </c>
    </row>
    <row r="3" spans="1:28" x14ac:dyDescent="0.3">
      <c r="A3">
        <v>1</v>
      </c>
      <c r="B3">
        <v>2021</v>
      </c>
      <c r="C3">
        <v>99</v>
      </c>
      <c r="D3">
        <v>99</v>
      </c>
      <c r="E3">
        <v>31915</v>
      </c>
      <c r="F3">
        <v>176</v>
      </c>
      <c r="G3">
        <v>99</v>
      </c>
      <c r="H3">
        <v>26073</v>
      </c>
      <c r="I3">
        <v>84.897411112758064</v>
      </c>
      <c r="J3">
        <v>11.960798177390233</v>
      </c>
      <c r="K3">
        <v>14.035498024776576</v>
      </c>
      <c r="L3">
        <v>58.163328347332325</v>
      </c>
      <c r="M3">
        <v>12.040498075261324</v>
      </c>
      <c r="N3">
        <v>46.808351009505849</v>
      </c>
      <c r="O3">
        <v>46.146947914211637</v>
      </c>
      <c r="P3">
        <v>129.23929609552985</v>
      </c>
      <c r="Q3">
        <v>127.34401759761175</v>
      </c>
      <c r="R3">
        <v>90.230811532720097</v>
      </c>
      <c r="S3">
        <v>84.23558017126301</v>
      </c>
      <c r="T3">
        <v>2.0746998473863374</v>
      </c>
      <c r="U3">
        <v>61.098070801211982</v>
      </c>
      <c r="V3">
        <v>61.002971666390849</v>
      </c>
      <c r="W3">
        <v>0.74966440378936061</v>
      </c>
      <c r="X3">
        <v>99</v>
      </c>
      <c r="Y3">
        <v>26073</v>
      </c>
      <c r="Z3">
        <v>25458</v>
      </c>
      <c r="AA3">
        <v>615</v>
      </c>
      <c r="AB3">
        <v>999</v>
      </c>
    </row>
    <row r="4" spans="1:28" x14ac:dyDescent="0.3">
      <c r="A4">
        <v>2</v>
      </c>
      <c r="B4">
        <v>2021</v>
      </c>
      <c r="C4">
        <v>99</v>
      </c>
      <c r="D4">
        <v>99</v>
      </c>
      <c r="E4">
        <v>22015</v>
      </c>
      <c r="F4">
        <v>170</v>
      </c>
      <c r="G4">
        <v>3</v>
      </c>
      <c r="H4">
        <v>95112</v>
      </c>
      <c r="I4">
        <v>84.570428496300721</v>
      </c>
      <c r="J4">
        <v>13.28801523349517</v>
      </c>
      <c r="K4">
        <v>14.299827256287061</v>
      </c>
      <c r="L4">
        <v>60.566924047439187</v>
      </c>
      <c r="M4">
        <v>11.686477950909461</v>
      </c>
      <c r="N4">
        <v>48.517102849313808</v>
      </c>
      <c r="O4">
        <v>47.349116410839926</v>
      </c>
      <c r="P4">
        <v>128.75944546362305</v>
      </c>
      <c r="Q4">
        <v>128.69449411327591</v>
      </c>
      <c r="R4">
        <v>91.865884866358371</v>
      </c>
      <c r="S4">
        <v>86.884188282284086</v>
      </c>
      <c r="T4">
        <v>1.0118120227919005</v>
      </c>
      <c r="U4">
        <v>60.83320716628819</v>
      </c>
      <c r="V4">
        <v>61.142698367626089</v>
      </c>
      <c r="W4">
        <v>1</v>
      </c>
      <c r="X4">
        <v>99</v>
      </c>
      <c r="Y4">
        <v>95112</v>
      </c>
      <c r="Z4">
        <v>43063</v>
      </c>
      <c r="AA4">
        <v>52049</v>
      </c>
      <c r="AB4">
        <v>999</v>
      </c>
    </row>
    <row r="5" spans="1:28" x14ac:dyDescent="0.3">
      <c r="A5">
        <v>2</v>
      </c>
      <c r="B5">
        <v>2021</v>
      </c>
      <c r="C5">
        <v>99</v>
      </c>
      <c r="D5">
        <v>99</v>
      </c>
      <c r="E5">
        <v>22015</v>
      </c>
      <c r="F5">
        <v>170</v>
      </c>
      <c r="G5">
        <v>4</v>
      </c>
      <c r="H5">
        <v>75602</v>
      </c>
      <c r="I5">
        <v>84.703958870870011</v>
      </c>
      <c r="J5">
        <v>11.963155015499691</v>
      </c>
      <c r="K5">
        <v>14.177327054839671</v>
      </c>
      <c r="L5">
        <v>61.731394143012459</v>
      </c>
      <c r="M5">
        <v>11.108074863650623</v>
      </c>
      <c r="N5">
        <v>45.820483066160513</v>
      </c>
      <c r="O5">
        <v>45.221358354193264</v>
      </c>
      <c r="P5">
        <v>123.8982643436168</v>
      </c>
      <c r="Q5">
        <v>125.78883676209736</v>
      </c>
      <c r="R5">
        <v>92.894637203057187</v>
      </c>
      <c r="S5">
        <v>86.953483745834262</v>
      </c>
      <c r="T5">
        <v>2.2141720393399762</v>
      </c>
      <c r="U5">
        <v>61.24028464855428</v>
      </c>
      <c r="V5">
        <v>61.317637412351552</v>
      </c>
      <c r="W5">
        <v>0</v>
      </c>
      <c r="X5">
        <v>99</v>
      </c>
      <c r="Y5">
        <v>75602</v>
      </c>
      <c r="Z5">
        <v>60323</v>
      </c>
      <c r="AA5">
        <v>15279</v>
      </c>
      <c r="AB5">
        <v>999</v>
      </c>
    </row>
    <row r="6" spans="1:28" x14ac:dyDescent="0.3">
      <c r="A6">
        <v>2</v>
      </c>
      <c r="B6">
        <v>2021</v>
      </c>
      <c r="C6">
        <v>99</v>
      </c>
      <c r="D6">
        <v>99</v>
      </c>
      <c r="E6">
        <v>22015</v>
      </c>
      <c r="F6">
        <v>170</v>
      </c>
      <c r="G6">
        <v>5</v>
      </c>
      <c r="H6">
        <v>441837</v>
      </c>
      <c r="I6">
        <v>84.453707125708192</v>
      </c>
      <c r="J6">
        <v>12.449105720168491</v>
      </c>
      <c r="K6">
        <v>14.466041888750803</v>
      </c>
      <c r="L6">
        <v>60.032925105863953</v>
      </c>
      <c r="M6">
        <v>11.750335690628399</v>
      </c>
      <c r="N6">
        <v>47.069445119377981</v>
      </c>
      <c r="O6">
        <v>46.43490670997609</v>
      </c>
      <c r="P6">
        <v>129.05219637582002</v>
      </c>
      <c r="Q6">
        <v>132.22581428955078</v>
      </c>
      <c r="R6">
        <v>91.431809915983763</v>
      </c>
      <c r="S6">
        <v>86.263743621875179</v>
      </c>
      <c r="T6">
        <v>2.0169361685823128</v>
      </c>
      <c r="U6">
        <v>60.870952410051686</v>
      </c>
      <c r="V6">
        <v>60.84394567425079</v>
      </c>
      <c r="W6">
        <v>0</v>
      </c>
      <c r="X6">
        <v>99</v>
      </c>
      <c r="Y6">
        <v>441837</v>
      </c>
      <c r="Z6">
        <v>390985</v>
      </c>
      <c r="AA6">
        <v>50852</v>
      </c>
      <c r="AB6">
        <v>999</v>
      </c>
    </row>
    <row r="7" spans="1:28" x14ac:dyDescent="0.3">
      <c r="A7">
        <v>2</v>
      </c>
      <c r="B7">
        <v>2021</v>
      </c>
      <c r="C7">
        <v>99</v>
      </c>
      <c r="D7">
        <v>99</v>
      </c>
      <c r="E7">
        <v>22015</v>
      </c>
      <c r="F7">
        <v>170</v>
      </c>
      <c r="G7">
        <v>6</v>
      </c>
      <c r="H7">
        <v>240465</v>
      </c>
      <c r="I7">
        <v>84.795986110246901</v>
      </c>
      <c r="J7">
        <v>12.678325743871156</v>
      </c>
      <c r="K7">
        <v>14.948520574719526</v>
      </c>
      <c r="L7">
        <v>59.612034183768515</v>
      </c>
      <c r="M7">
        <v>11.924271723535764</v>
      </c>
      <c r="N7">
        <v>47.036670617345557</v>
      </c>
      <c r="O7">
        <v>46.287684278377313</v>
      </c>
      <c r="P7">
        <v>135.20450377393797</v>
      </c>
      <c r="Q7">
        <v>135.58331981785295</v>
      </c>
      <c r="R7">
        <v>92.21318195995191</v>
      </c>
      <c r="S7">
        <v>86.484826482025738</v>
      </c>
      <c r="T7">
        <v>2.2701948308483737</v>
      </c>
      <c r="U7">
        <v>60.515912918719984</v>
      </c>
      <c r="V7">
        <v>60.391764729652202</v>
      </c>
      <c r="W7">
        <v>1</v>
      </c>
      <c r="X7">
        <v>99</v>
      </c>
      <c r="Y7">
        <v>240465</v>
      </c>
      <c r="Z7">
        <v>240465</v>
      </c>
      <c r="AA7">
        <v>0</v>
      </c>
      <c r="AB7">
        <v>999</v>
      </c>
    </row>
    <row r="8" spans="1:28" x14ac:dyDescent="0.3">
      <c r="A8">
        <v>2</v>
      </c>
      <c r="B8">
        <v>2021</v>
      </c>
      <c r="C8">
        <v>99</v>
      </c>
      <c r="D8">
        <v>99</v>
      </c>
      <c r="E8">
        <v>22015</v>
      </c>
      <c r="F8">
        <v>170</v>
      </c>
      <c r="G8">
        <v>7</v>
      </c>
      <c r="H8">
        <v>1224</v>
      </c>
      <c r="I8">
        <v>89.116094720967425</v>
      </c>
      <c r="J8">
        <v>15.13699115044246</v>
      </c>
      <c r="K8">
        <v>16.695212418300656</v>
      </c>
      <c r="L8">
        <v>59.558120915032717</v>
      </c>
      <c r="M8">
        <v>12.604247787610625</v>
      </c>
      <c r="N8">
        <v>48.718584070796474</v>
      </c>
      <c r="O8">
        <v>49.380530973451322</v>
      </c>
      <c r="P8">
        <v>133.97345132743359</v>
      </c>
      <c r="Q8">
        <v>144.91681415929199</v>
      </c>
      <c r="R8">
        <v>95.334159292035281</v>
      </c>
      <c r="S8">
        <v>91.908318584070756</v>
      </c>
      <c r="T8">
        <v>1.558221267858185</v>
      </c>
      <c r="U8">
        <v>58.941993464052302</v>
      </c>
      <c r="V8">
        <v>59.215242159124145</v>
      </c>
      <c r="W8">
        <v>0</v>
      </c>
      <c r="X8">
        <v>99</v>
      </c>
      <c r="Y8">
        <v>1224</v>
      </c>
      <c r="Z8">
        <v>565</v>
      </c>
      <c r="AA8">
        <v>659</v>
      </c>
      <c r="AB8">
        <v>999</v>
      </c>
    </row>
    <row r="9" spans="1:28" x14ac:dyDescent="0.3">
      <c r="A9">
        <v>2</v>
      </c>
      <c r="B9">
        <v>2021</v>
      </c>
      <c r="C9">
        <v>99</v>
      </c>
      <c r="D9">
        <v>99</v>
      </c>
      <c r="E9">
        <v>22015</v>
      </c>
      <c r="F9">
        <v>170</v>
      </c>
      <c r="G9">
        <v>8</v>
      </c>
      <c r="H9">
        <v>2570</v>
      </c>
      <c r="I9">
        <v>93.39315175022125</v>
      </c>
      <c r="J9">
        <v>15.294538310412577</v>
      </c>
      <c r="K9">
        <v>18.266887159533081</v>
      </c>
      <c r="L9">
        <v>62.326221789883277</v>
      </c>
      <c r="M9">
        <v>12.357799607072703</v>
      </c>
      <c r="N9">
        <v>44.628290766208245</v>
      </c>
      <c r="O9">
        <v>44.592927308447955</v>
      </c>
      <c r="P9">
        <v>139.51119842829075</v>
      </c>
      <c r="Q9">
        <v>144.10176817288803</v>
      </c>
      <c r="R9">
        <v>95.6955599214144</v>
      </c>
      <c r="S9">
        <v>93.032927308447825</v>
      </c>
      <c r="T9">
        <v>2.972348849120515</v>
      </c>
      <c r="U9">
        <v>58.304669260700393</v>
      </c>
      <c r="V9">
        <v>58.354105286992656</v>
      </c>
      <c r="W9">
        <v>0</v>
      </c>
      <c r="X9">
        <v>99</v>
      </c>
      <c r="Y9">
        <v>2570</v>
      </c>
      <c r="Z9">
        <v>2545</v>
      </c>
      <c r="AA9">
        <v>25</v>
      </c>
      <c r="AB9">
        <v>999</v>
      </c>
    </row>
    <row r="10" spans="1:28" x14ac:dyDescent="0.3">
      <c r="A10">
        <v>2</v>
      </c>
      <c r="B10">
        <v>2021</v>
      </c>
      <c r="C10">
        <v>99</v>
      </c>
      <c r="D10">
        <v>99</v>
      </c>
      <c r="E10">
        <v>22015</v>
      </c>
      <c r="F10">
        <v>170</v>
      </c>
      <c r="G10">
        <v>9</v>
      </c>
      <c r="H10">
        <v>597265</v>
      </c>
      <c r="I10">
        <v>83.888682912943338</v>
      </c>
      <c r="J10">
        <v>12.489727675319957</v>
      </c>
      <c r="K10">
        <v>14.742723246799111</v>
      </c>
      <c r="L10">
        <v>58.458292382778062</v>
      </c>
      <c r="M10">
        <v>11.8304133006301</v>
      </c>
      <c r="N10">
        <v>47.494355102006637</v>
      </c>
      <c r="O10">
        <v>46.58531472629403</v>
      </c>
      <c r="P10">
        <v>134.62562011837295</v>
      </c>
      <c r="Q10">
        <v>134.45391744033219</v>
      </c>
      <c r="R10">
        <v>91.717140967575617</v>
      </c>
      <c r="S10">
        <v>85.0314289302069</v>
      </c>
      <c r="T10">
        <v>2.2529955714791461</v>
      </c>
      <c r="U10">
        <v>60.585016701129298</v>
      </c>
      <c r="V10">
        <v>60.440254393232109</v>
      </c>
      <c r="W10">
        <v>1</v>
      </c>
      <c r="X10">
        <v>99</v>
      </c>
      <c r="Y10">
        <v>597265</v>
      </c>
      <c r="Z10">
        <v>597265</v>
      </c>
      <c r="AA10">
        <v>0</v>
      </c>
      <c r="AB10">
        <v>999</v>
      </c>
    </row>
    <row r="11" spans="1:28" x14ac:dyDescent="0.3">
      <c r="A11">
        <v>2</v>
      </c>
      <c r="B11">
        <v>2021</v>
      </c>
      <c r="C11">
        <v>99</v>
      </c>
      <c r="D11">
        <v>99</v>
      </c>
      <c r="E11">
        <v>22015</v>
      </c>
      <c r="F11">
        <v>170</v>
      </c>
      <c r="G11">
        <v>12</v>
      </c>
      <c r="H11">
        <v>6633</v>
      </c>
      <c r="I11">
        <v>83.015739484396221</v>
      </c>
      <c r="J11">
        <v>10.578169757274244</v>
      </c>
      <c r="K11">
        <v>11.988089853761492</v>
      </c>
      <c r="L11">
        <v>59.250444745966952</v>
      </c>
      <c r="M11">
        <v>11.42942861450322</v>
      </c>
      <c r="N11">
        <v>45.987034524347962</v>
      </c>
      <c r="O11">
        <v>45.29745213327304</v>
      </c>
      <c r="P11">
        <v>123.50444745967138</v>
      </c>
      <c r="Q11">
        <v>122.7738579828132</v>
      </c>
      <c r="R11">
        <v>90.60551786521944</v>
      </c>
      <c r="S11">
        <v>82.667963214231889</v>
      </c>
      <c r="T11">
        <v>1.409920096487244</v>
      </c>
      <c r="U11">
        <v>62.700286446555111</v>
      </c>
      <c r="V11">
        <v>62.63512424575093</v>
      </c>
      <c r="W11">
        <v>0</v>
      </c>
      <c r="X11">
        <v>99</v>
      </c>
      <c r="Y11">
        <v>6633</v>
      </c>
      <c r="Z11">
        <v>6633</v>
      </c>
      <c r="AA11">
        <v>0</v>
      </c>
      <c r="AB11">
        <v>999</v>
      </c>
    </row>
    <row r="12" spans="1:28" x14ac:dyDescent="0.3">
      <c r="A12">
        <v>2</v>
      </c>
      <c r="B12">
        <v>2021</v>
      </c>
      <c r="C12">
        <v>99</v>
      </c>
      <c r="D12">
        <v>99</v>
      </c>
      <c r="E12">
        <v>22015</v>
      </c>
      <c r="F12">
        <v>176</v>
      </c>
      <c r="G12">
        <v>3</v>
      </c>
      <c r="H12">
        <v>78</v>
      </c>
      <c r="I12">
        <v>80.965384607437315</v>
      </c>
      <c r="J12">
        <v>12.45833333333333</v>
      </c>
      <c r="K12">
        <v>14.228589743589747</v>
      </c>
      <c r="L12">
        <v>57.194230769230785</v>
      </c>
      <c r="M12">
        <v>12.222222222222221</v>
      </c>
      <c r="N12">
        <v>49.138888888888886</v>
      </c>
      <c r="O12">
        <v>48.319444444444443</v>
      </c>
      <c r="P12">
        <v>127.3333333333333</v>
      </c>
      <c r="Q12">
        <v>125.375</v>
      </c>
      <c r="R12">
        <v>88.480555555555554</v>
      </c>
      <c r="S12">
        <v>83.311111111111146</v>
      </c>
      <c r="T12">
        <v>1.7702564102564131</v>
      </c>
      <c r="U12">
        <v>60.641025641025642</v>
      </c>
      <c r="V12">
        <v>60.686722998089103</v>
      </c>
      <c r="W12">
        <v>1</v>
      </c>
      <c r="X12">
        <v>99</v>
      </c>
      <c r="Y12">
        <v>78</v>
      </c>
      <c r="Z12">
        <v>72</v>
      </c>
      <c r="AA12">
        <v>6</v>
      </c>
      <c r="AB12">
        <v>999</v>
      </c>
    </row>
    <row r="13" spans="1:28" x14ac:dyDescent="0.3">
      <c r="A13">
        <v>2</v>
      </c>
      <c r="B13">
        <v>2021</v>
      </c>
      <c r="C13">
        <v>99</v>
      </c>
      <c r="D13">
        <v>99</v>
      </c>
      <c r="E13">
        <v>22015</v>
      </c>
      <c r="F13">
        <v>176</v>
      </c>
      <c r="G13">
        <v>4</v>
      </c>
      <c r="H13">
        <v>22</v>
      </c>
      <c r="I13">
        <v>88.490909090909099</v>
      </c>
      <c r="J13">
        <v>13.154545454545453</v>
      </c>
      <c r="K13">
        <v>15.445454545454544</v>
      </c>
      <c r="L13">
        <v>60.05454545454549</v>
      </c>
      <c r="M13">
        <v>11.9</v>
      </c>
      <c r="N13">
        <v>47.22727272727272</v>
      </c>
      <c r="O13">
        <v>46.318181818181827</v>
      </c>
      <c r="P13">
        <v>120.8181818181818</v>
      </c>
      <c r="Q13">
        <v>121.04545454545456</v>
      </c>
      <c r="R13">
        <v>94.063636363636348</v>
      </c>
      <c r="S13">
        <v>87.40000000000002</v>
      </c>
      <c r="T13">
        <v>2.290909090909091</v>
      </c>
      <c r="U13">
        <v>60.22727272727272</v>
      </c>
      <c r="V13">
        <v>59.999230904247845</v>
      </c>
      <c r="W13">
        <v>0</v>
      </c>
      <c r="X13">
        <v>99</v>
      </c>
      <c r="Y13">
        <v>22</v>
      </c>
      <c r="Z13">
        <v>22</v>
      </c>
      <c r="AA13">
        <v>0</v>
      </c>
      <c r="AB13">
        <v>999</v>
      </c>
    </row>
    <row r="14" spans="1:28" x14ac:dyDescent="0.3">
      <c r="A14">
        <v>2</v>
      </c>
      <c r="B14">
        <v>2021</v>
      </c>
      <c r="C14">
        <v>99</v>
      </c>
      <c r="D14">
        <v>99</v>
      </c>
      <c r="E14">
        <v>22015</v>
      </c>
      <c r="F14">
        <v>176</v>
      </c>
      <c r="G14">
        <v>5</v>
      </c>
      <c r="H14">
        <v>4998</v>
      </c>
      <c r="I14">
        <v>85.537314914674383</v>
      </c>
      <c r="J14">
        <v>11.887354750512637</v>
      </c>
      <c r="K14">
        <v>13.67301120448184</v>
      </c>
      <c r="L14">
        <v>58.966528611444595</v>
      </c>
      <c r="M14">
        <v>11.917202096149452</v>
      </c>
      <c r="N14">
        <v>45.319890635680117</v>
      </c>
      <c r="O14">
        <v>45.382547277284118</v>
      </c>
      <c r="P14">
        <v>122.7938026885395</v>
      </c>
      <c r="Q14">
        <v>124.896331738437</v>
      </c>
      <c r="R14">
        <v>89.420277967646541</v>
      </c>
      <c r="S14">
        <v>84.60059239006614</v>
      </c>
      <c r="T14">
        <v>1.7856564539692048</v>
      </c>
      <c r="U14">
        <v>61.341136454581843</v>
      </c>
      <c r="V14">
        <v>61.359888563442283</v>
      </c>
      <c r="W14">
        <v>0</v>
      </c>
      <c r="X14">
        <v>99</v>
      </c>
      <c r="Y14">
        <v>4998</v>
      </c>
      <c r="Z14">
        <v>4389</v>
      </c>
      <c r="AA14">
        <v>609</v>
      </c>
      <c r="AB14">
        <v>999</v>
      </c>
    </row>
    <row r="15" spans="1:28" x14ac:dyDescent="0.3">
      <c r="A15">
        <v>2</v>
      </c>
      <c r="B15">
        <v>2021</v>
      </c>
      <c r="C15">
        <v>99</v>
      </c>
      <c r="D15">
        <v>99</v>
      </c>
      <c r="E15">
        <v>22015</v>
      </c>
      <c r="F15">
        <v>176</v>
      </c>
      <c r="G15">
        <v>6</v>
      </c>
      <c r="H15">
        <v>70</v>
      </c>
      <c r="I15">
        <v>83.188571428571393</v>
      </c>
      <c r="J15">
        <v>11.67142857142858</v>
      </c>
      <c r="K15">
        <v>13.334285714285713</v>
      </c>
      <c r="L15">
        <v>54.162857142857185</v>
      </c>
      <c r="M15">
        <v>11.882857142857132</v>
      </c>
      <c r="N15">
        <v>47.142857142857153</v>
      </c>
      <c r="O15">
        <v>45.642857142857153</v>
      </c>
      <c r="P15">
        <v>118.7571428571428</v>
      </c>
      <c r="Q15">
        <v>108.15714285714289</v>
      </c>
      <c r="R15">
        <v>86.071428571428555</v>
      </c>
      <c r="S15">
        <v>79.38</v>
      </c>
      <c r="T15">
        <v>1.6628571428571379</v>
      </c>
      <c r="U15">
        <v>61.085714285714303</v>
      </c>
      <c r="V15">
        <v>60.989151670162578</v>
      </c>
      <c r="W15">
        <v>1</v>
      </c>
      <c r="X15">
        <v>99</v>
      </c>
      <c r="Y15">
        <v>70</v>
      </c>
      <c r="Z15">
        <v>70</v>
      </c>
      <c r="AA15">
        <v>0</v>
      </c>
      <c r="AB15">
        <v>999</v>
      </c>
    </row>
    <row r="16" spans="1:28" x14ac:dyDescent="0.3">
      <c r="A16">
        <v>2</v>
      </c>
      <c r="B16">
        <v>2021</v>
      </c>
      <c r="C16">
        <v>99</v>
      </c>
      <c r="D16">
        <v>99</v>
      </c>
      <c r="E16">
        <v>22015</v>
      </c>
      <c r="F16">
        <v>176</v>
      </c>
      <c r="G16">
        <v>9</v>
      </c>
      <c r="H16">
        <v>19398</v>
      </c>
      <c r="I16">
        <v>84.491334158161052</v>
      </c>
      <c r="J16">
        <v>12.00459841220751</v>
      </c>
      <c r="K16">
        <v>14.160542323950828</v>
      </c>
      <c r="L16">
        <v>57.866006804825446</v>
      </c>
      <c r="M16">
        <v>12.0801216620271</v>
      </c>
      <c r="N16">
        <v>47.104392205381991</v>
      </c>
      <c r="O16">
        <v>46.30193834415919</v>
      </c>
      <c r="P16">
        <v>130.54634498401899</v>
      </c>
      <c r="Q16">
        <v>127.90468089493763</v>
      </c>
      <c r="R16">
        <v>90.225332508506</v>
      </c>
      <c r="S16">
        <v>84.10667079080369</v>
      </c>
      <c r="T16">
        <v>2.1559439117433183</v>
      </c>
      <c r="U16">
        <v>61.002422930198989</v>
      </c>
      <c r="V16">
        <v>60.877034953032727</v>
      </c>
      <c r="W16">
        <v>1</v>
      </c>
      <c r="X16">
        <v>99</v>
      </c>
      <c r="Y16">
        <v>19398</v>
      </c>
      <c r="Z16">
        <v>19398</v>
      </c>
      <c r="AA16">
        <v>0</v>
      </c>
      <c r="AB16">
        <v>999</v>
      </c>
    </row>
    <row r="17" spans="1:28" x14ac:dyDescent="0.3">
      <c r="A17">
        <v>2</v>
      </c>
      <c r="B17">
        <v>2021</v>
      </c>
      <c r="C17">
        <v>99</v>
      </c>
      <c r="D17">
        <v>99</v>
      </c>
      <c r="E17">
        <v>22015</v>
      </c>
      <c r="F17">
        <v>176</v>
      </c>
      <c r="G17">
        <v>12</v>
      </c>
      <c r="H17">
        <v>1507</v>
      </c>
      <c r="I17">
        <v>88.232581287325814</v>
      </c>
      <c r="J17">
        <v>11.583145321831452</v>
      </c>
      <c r="K17">
        <v>13.630126078301284</v>
      </c>
      <c r="L17">
        <v>59.534970139349696</v>
      </c>
      <c r="M17">
        <v>11.890245520902463</v>
      </c>
      <c r="N17">
        <v>47.199734571997347</v>
      </c>
      <c r="O17">
        <v>46.295288652952877</v>
      </c>
      <c r="P17">
        <v>131.88785666887856</v>
      </c>
      <c r="Q17">
        <v>128.33311214333116</v>
      </c>
      <c r="R17">
        <v>92.882813536828223</v>
      </c>
      <c r="S17">
        <v>85.055341738553466</v>
      </c>
      <c r="T17">
        <v>2.0469807564698304</v>
      </c>
      <c r="U17">
        <v>61.560053085600515</v>
      </c>
      <c r="V17">
        <v>61.471960921130986</v>
      </c>
      <c r="W17">
        <v>0</v>
      </c>
      <c r="X17">
        <v>99</v>
      </c>
      <c r="Y17">
        <v>1507</v>
      </c>
      <c r="Z17">
        <v>1507</v>
      </c>
      <c r="AA17">
        <v>0</v>
      </c>
      <c r="AB17">
        <v>999</v>
      </c>
    </row>
    <row r="18" spans="1:28" x14ac:dyDescent="0.3">
      <c r="A18">
        <v>3</v>
      </c>
      <c r="B18">
        <v>2021</v>
      </c>
      <c r="C18">
        <v>1</v>
      </c>
      <c r="D18">
        <v>99</v>
      </c>
      <c r="E18">
        <v>31915</v>
      </c>
      <c r="F18">
        <v>99</v>
      </c>
      <c r="G18">
        <v>99</v>
      </c>
      <c r="H18">
        <v>122253</v>
      </c>
      <c r="I18">
        <v>84.581478565444513</v>
      </c>
      <c r="J18">
        <v>12.277086824745959</v>
      </c>
      <c r="K18">
        <v>14.378925179750244</v>
      </c>
      <c r="L18">
        <v>59.716275919608918</v>
      </c>
      <c r="M18">
        <v>11.588949901943016</v>
      </c>
      <c r="N18">
        <v>46.710269210197886</v>
      </c>
      <c r="O18">
        <v>46.128721697272248</v>
      </c>
      <c r="P18">
        <v>130.83666428953467</v>
      </c>
      <c r="Q18">
        <v>132.64762881083973</v>
      </c>
      <c r="R18">
        <v>91.846815831699701</v>
      </c>
      <c r="S18">
        <v>85.624031021571483</v>
      </c>
      <c r="T18">
        <v>2.1018383550042774</v>
      </c>
      <c r="U18">
        <v>60.828347770606861</v>
      </c>
      <c r="V18">
        <v>60.825055062651494</v>
      </c>
      <c r="W18">
        <v>0.65768529197647485</v>
      </c>
      <c r="X18">
        <v>99</v>
      </c>
      <c r="Y18">
        <v>122253</v>
      </c>
      <c r="Z18">
        <v>112180</v>
      </c>
      <c r="AA18">
        <v>10073</v>
      </c>
      <c r="AB18">
        <v>999</v>
      </c>
    </row>
    <row r="19" spans="1:28" x14ac:dyDescent="0.3">
      <c r="A19">
        <v>3</v>
      </c>
      <c r="B19">
        <v>2021</v>
      </c>
      <c r="C19">
        <v>2</v>
      </c>
      <c r="D19">
        <v>99</v>
      </c>
      <c r="E19">
        <v>31915</v>
      </c>
      <c r="F19">
        <v>99</v>
      </c>
      <c r="G19">
        <v>99</v>
      </c>
      <c r="H19">
        <v>107699</v>
      </c>
      <c r="I19">
        <v>84.772309855446437</v>
      </c>
      <c r="J19">
        <v>12.326395949408225</v>
      </c>
      <c r="K19">
        <v>14.379377431545237</v>
      </c>
      <c r="L19">
        <v>59.912463532622866</v>
      </c>
      <c r="M19">
        <v>11.60241774777311</v>
      </c>
      <c r="N19">
        <v>46.830798324454008</v>
      </c>
      <c r="O19">
        <v>46.022987921428289</v>
      </c>
      <c r="P19">
        <v>130.40557769734437</v>
      </c>
      <c r="Q19">
        <v>130.77752246939687</v>
      </c>
      <c r="R19">
        <v>92.351762983447827</v>
      </c>
      <c r="S19">
        <v>85.854046524868878</v>
      </c>
      <c r="T19">
        <v>2.0529814821370125</v>
      </c>
      <c r="U19">
        <v>60.816702104940624</v>
      </c>
      <c r="V19">
        <v>60.817665718139182</v>
      </c>
      <c r="W19">
        <v>0.64089731566681241</v>
      </c>
      <c r="X19">
        <v>99</v>
      </c>
      <c r="Y19">
        <v>107699</v>
      </c>
      <c r="Z19">
        <v>98356</v>
      </c>
      <c r="AA19">
        <v>9343</v>
      </c>
      <c r="AB19">
        <v>999</v>
      </c>
    </row>
    <row r="20" spans="1:28" x14ac:dyDescent="0.3">
      <c r="A20">
        <v>3</v>
      </c>
      <c r="B20">
        <v>2021</v>
      </c>
      <c r="C20">
        <v>3</v>
      </c>
      <c r="D20">
        <v>99</v>
      </c>
      <c r="E20">
        <v>31915</v>
      </c>
      <c r="F20">
        <v>99</v>
      </c>
      <c r="G20">
        <v>99</v>
      </c>
      <c r="H20">
        <v>142509</v>
      </c>
      <c r="I20">
        <v>84.51137892379586</v>
      </c>
      <c r="J20">
        <v>12.327950798022629</v>
      </c>
      <c r="K20">
        <v>14.34592987109583</v>
      </c>
      <c r="L20">
        <v>59.773884596762734</v>
      </c>
      <c r="M20">
        <v>11.678223597328216</v>
      </c>
      <c r="N20">
        <v>46.699543447911559</v>
      </c>
      <c r="O20">
        <v>46.024065200166014</v>
      </c>
      <c r="P20">
        <v>130.43738444704377</v>
      </c>
      <c r="Q20">
        <v>131.76296268346977</v>
      </c>
      <c r="R20">
        <v>91.591638682413205</v>
      </c>
      <c r="S20">
        <v>85.741665471834082</v>
      </c>
      <c r="T20">
        <v>2.017979073073203</v>
      </c>
      <c r="U20">
        <v>60.808643664610649</v>
      </c>
      <c r="V20">
        <v>60.809261725458967</v>
      </c>
      <c r="W20">
        <v>0.65158691731750296</v>
      </c>
      <c r="X20">
        <v>99</v>
      </c>
      <c r="Y20">
        <v>142509</v>
      </c>
      <c r="Z20">
        <v>132515</v>
      </c>
      <c r="AA20">
        <v>9994</v>
      </c>
      <c r="AB20">
        <v>999</v>
      </c>
    </row>
    <row r="21" spans="1:28" x14ac:dyDescent="0.3">
      <c r="A21">
        <v>3</v>
      </c>
      <c r="B21">
        <v>2021</v>
      </c>
      <c r="C21">
        <v>4</v>
      </c>
      <c r="D21">
        <v>99</v>
      </c>
      <c r="E21">
        <v>31915</v>
      </c>
      <c r="F21">
        <v>99</v>
      </c>
      <c r="G21">
        <v>99</v>
      </c>
      <c r="H21">
        <v>116039</v>
      </c>
      <c r="I21">
        <v>84.906751171434138</v>
      </c>
      <c r="J21">
        <v>12.563293460553641</v>
      </c>
      <c r="K21">
        <v>14.572270185023878</v>
      </c>
      <c r="L21">
        <v>59.598618998785007</v>
      </c>
      <c r="M21">
        <v>11.657952990458069</v>
      </c>
      <c r="N21">
        <v>46.523518734000483</v>
      </c>
      <c r="O21">
        <v>45.861875727251586</v>
      </c>
      <c r="P21">
        <v>132.84470095415409</v>
      </c>
      <c r="Q21">
        <v>134.32234582266702</v>
      </c>
      <c r="R21">
        <v>91.506157784500559</v>
      </c>
      <c r="S21">
        <v>85.803042122411938</v>
      </c>
      <c r="T21">
        <v>2.0089767244702412</v>
      </c>
      <c r="U21">
        <v>60.604443333706776</v>
      </c>
      <c r="V21">
        <v>60.60062364455375</v>
      </c>
      <c r="W21">
        <v>0.65849412697455123</v>
      </c>
      <c r="X21">
        <v>99</v>
      </c>
      <c r="Y21">
        <v>116039</v>
      </c>
      <c r="Z21">
        <v>107425</v>
      </c>
      <c r="AA21">
        <v>8614</v>
      </c>
      <c r="AB21">
        <v>999</v>
      </c>
    </row>
    <row r="22" spans="1:28" x14ac:dyDescent="0.3">
      <c r="A22">
        <v>3</v>
      </c>
      <c r="B22">
        <v>2021</v>
      </c>
      <c r="C22">
        <v>5</v>
      </c>
      <c r="D22">
        <v>99</v>
      </c>
      <c r="E22">
        <v>31915</v>
      </c>
      <c r="F22">
        <v>99</v>
      </c>
      <c r="G22">
        <v>99</v>
      </c>
      <c r="H22">
        <v>120289</v>
      </c>
      <c r="I22">
        <v>84.793420005341773</v>
      </c>
      <c r="J22">
        <v>12.43635205706282</v>
      </c>
      <c r="K22">
        <v>14.384184422515556</v>
      </c>
      <c r="L22">
        <v>59.750823350430849</v>
      </c>
      <c r="M22">
        <v>11.577291336863137</v>
      </c>
      <c r="N22">
        <v>46.718179667740237</v>
      </c>
      <c r="O22">
        <v>45.780073512018497</v>
      </c>
      <c r="P22">
        <v>138.67635606019252</v>
      </c>
      <c r="Q22">
        <v>138.96949433193222</v>
      </c>
      <c r="R22">
        <v>91.35102534708993</v>
      </c>
      <c r="S22">
        <v>85.645160762052541</v>
      </c>
      <c r="T22">
        <v>1.9478323654527312</v>
      </c>
      <c r="U22">
        <v>60.75104124234133</v>
      </c>
      <c r="V22">
        <v>60.749275992113361</v>
      </c>
      <c r="W22">
        <v>0.63759778533365485</v>
      </c>
      <c r="X22">
        <v>99</v>
      </c>
      <c r="Y22">
        <v>120289</v>
      </c>
      <c r="Z22">
        <v>109914</v>
      </c>
      <c r="AA22">
        <v>10375</v>
      </c>
      <c r="AB22">
        <v>999</v>
      </c>
    </row>
    <row r="23" spans="1:28" x14ac:dyDescent="0.3">
      <c r="A23">
        <v>3</v>
      </c>
      <c r="B23">
        <v>2021</v>
      </c>
      <c r="C23">
        <v>6</v>
      </c>
      <c r="D23">
        <v>99</v>
      </c>
      <c r="E23">
        <v>31915</v>
      </c>
      <c r="F23">
        <v>99</v>
      </c>
      <c r="G23">
        <v>99</v>
      </c>
      <c r="H23">
        <v>129002</v>
      </c>
      <c r="I23">
        <v>84.092362126666842</v>
      </c>
      <c r="J23">
        <v>12.570343017680957</v>
      </c>
      <c r="K23">
        <v>14.666101378272938</v>
      </c>
      <c r="L23">
        <v>59.591738112587414</v>
      </c>
      <c r="M23">
        <v>11.700285988257049</v>
      </c>
      <c r="N23">
        <v>46.338769914035311</v>
      </c>
      <c r="O23">
        <v>45.490436216207122</v>
      </c>
      <c r="P23">
        <v>130.29849603822149</v>
      </c>
      <c r="Q23">
        <v>130.41331191225203</v>
      </c>
      <c r="R23">
        <v>91.916797604427828</v>
      </c>
      <c r="S23">
        <v>85.970595360259694</v>
      </c>
      <c r="T23">
        <v>2.0957583605919812</v>
      </c>
      <c r="U23">
        <v>60.555696810902141</v>
      </c>
      <c r="V23">
        <v>60.552838904277117</v>
      </c>
      <c r="W23">
        <v>0.67209810700609296</v>
      </c>
      <c r="X23">
        <v>99</v>
      </c>
      <c r="Y23">
        <v>129002</v>
      </c>
      <c r="Z23">
        <v>118886</v>
      </c>
      <c r="AA23">
        <v>10116</v>
      </c>
      <c r="AB23">
        <v>999</v>
      </c>
    </row>
    <row r="24" spans="1:28" x14ac:dyDescent="0.3">
      <c r="A24">
        <v>3</v>
      </c>
      <c r="B24">
        <v>2021</v>
      </c>
      <c r="C24">
        <v>7</v>
      </c>
      <c r="D24">
        <v>99</v>
      </c>
      <c r="E24">
        <v>31915</v>
      </c>
      <c r="F24">
        <v>99</v>
      </c>
      <c r="G24">
        <v>99</v>
      </c>
      <c r="H24">
        <v>119998</v>
      </c>
      <c r="I24">
        <v>83.476142927611249</v>
      </c>
      <c r="J24">
        <v>12.619900215651064</v>
      </c>
      <c r="K24">
        <v>14.770006916782149</v>
      </c>
      <c r="L24">
        <v>59.395594343238976</v>
      </c>
      <c r="M24">
        <v>11.80886728316047</v>
      </c>
      <c r="N24">
        <v>46.129811031104929</v>
      </c>
      <c r="O24">
        <v>45.509357067144279</v>
      </c>
      <c r="P24">
        <v>128.21866661793197</v>
      </c>
      <c r="Q24">
        <v>129.22669870974823</v>
      </c>
      <c r="R24">
        <v>92.172826126685251</v>
      </c>
      <c r="S24">
        <v>85.948897986038148</v>
      </c>
      <c r="T24">
        <v>2.1501067011310919</v>
      </c>
      <c r="U24">
        <v>60.701953365889409</v>
      </c>
      <c r="V24">
        <v>60.597952066984718</v>
      </c>
      <c r="W24">
        <v>0.65837763962732698</v>
      </c>
      <c r="X24">
        <v>99</v>
      </c>
      <c r="Y24">
        <v>119998</v>
      </c>
      <c r="Z24">
        <v>109436</v>
      </c>
      <c r="AA24">
        <v>10562</v>
      </c>
      <c r="AB24">
        <v>999</v>
      </c>
    </row>
    <row r="25" spans="1:28" x14ac:dyDescent="0.3">
      <c r="A25">
        <v>3</v>
      </c>
      <c r="B25">
        <v>2021</v>
      </c>
      <c r="C25">
        <v>8</v>
      </c>
      <c r="D25">
        <v>99</v>
      </c>
      <c r="E25">
        <v>31915</v>
      </c>
      <c r="F25">
        <v>99</v>
      </c>
      <c r="G25">
        <v>99</v>
      </c>
      <c r="H25">
        <v>127853</v>
      </c>
      <c r="I25">
        <v>83.822390550968692</v>
      </c>
      <c r="J25">
        <v>12.630918520147789</v>
      </c>
      <c r="K25">
        <v>14.725723056948141</v>
      </c>
      <c r="L25">
        <v>59.204113317638736</v>
      </c>
      <c r="M25">
        <v>12.00372585680295</v>
      </c>
      <c r="N25">
        <v>47.547042749215322</v>
      </c>
      <c r="O25">
        <v>46.682346173044223</v>
      </c>
      <c r="P25">
        <v>129.22871210903455</v>
      </c>
      <c r="Q25">
        <v>130.28002301164963</v>
      </c>
      <c r="R25">
        <v>92.29120227409264</v>
      </c>
      <c r="S25">
        <v>85.92759790526398</v>
      </c>
      <c r="T25">
        <v>2.0948045368003441</v>
      </c>
      <c r="U25">
        <v>60.745207386608051</v>
      </c>
      <c r="V25">
        <v>60.606885159768815</v>
      </c>
      <c r="W25">
        <v>0.63213221433990607</v>
      </c>
      <c r="X25">
        <v>99</v>
      </c>
      <c r="Y25">
        <v>127853</v>
      </c>
      <c r="Z25">
        <v>118201</v>
      </c>
      <c r="AA25">
        <v>9652</v>
      </c>
      <c r="AB25">
        <v>999</v>
      </c>
    </row>
    <row r="26" spans="1:28" x14ac:dyDescent="0.3">
      <c r="A26">
        <v>3</v>
      </c>
      <c r="B26">
        <v>2021</v>
      </c>
      <c r="C26">
        <v>9</v>
      </c>
      <c r="D26">
        <v>99</v>
      </c>
      <c r="E26">
        <v>31915</v>
      </c>
      <c r="F26">
        <v>99</v>
      </c>
      <c r="G26">
        <v>99</v>
      </c>
      <c r="H26">
        <v>122919</v>
      </c>
      <c r="I26">
        <v>84.58531959339895</v>
      </c>
      <c r="J26">
        <v>12.562727505315372</v>
      </c>
      <c r="K26">
        <v>14.781623589518301</v>
      </c>
      <c r="L26">
        <v>59.189528307259152</v>
      </c>
      <c r="M26">
        <v>11.957278846747473</v>
      </c>
      <c r="N26">
        <v>47.11573106070631</v>
      </c>
      <c r="O26">
        <v>46.400726958332221</v>
      </c>
      <c r="P26">
        <v>128.00228497825302</v>
      </c>
      <c r="Q26">
        <v>129.2149026458107</v>
      </c>
      <c r="R26">
        <v>91.560177857765794</v>
      </c>
      <c r="S26">
        <v>85.799191876418107</v>
      </c>
      <c r="T26">
        <v>2.2188960842029326</v>
      </c>
      <c r="U26">
        <v>60.729000398636522</v>
      </c>
      <c r="V26">
        <v>60.608558837145495</v>
      </c>
      <c r="W26">
        <v>0.6092386042841218</v>
      </c>
      <c r="X26">
        <v>99</v>
      </c>
      <c r="Y26">
        <v>122919</v>
      </c>
      <c r="Z26">
        <v>113349</v>
      </c>
      <c r="AA26">
        <v>9570</v>
      </c>
      <c r="AB26">
        <v>999</v>
      </c>
    </row>
    <row r="27" spans="1:28" x14ac:dyDescent="0.3">
      <c r="A27">
        <v>3</v>
      </c>
      <c r="B27">
        <v>2021</v>
      </c>
      <c r="C27">
        <v>10</v>
      </c>
      <c r="D27">
        <v>99</v>
      </c>
      <c r="E27">
        <v>31915</v>
      </c>
      <c r="F27">
        <v>99</v>
      </c>
      <c r="G27">
        <v>99</v>
      </c>
      <c r="H27">
        <v>120621</v>
      </c>
      <c r="I27">
        <v>85.315910157183694</v>
      </c>
      <c r="J27">
        <v>12.642789604519727</v>
      </c>
      <c r="K27">
        <v>14.868191028096128</v>
      </c>
      <c r="L27">
        <v>59.429704777776109</v>
      </c>
      <c r="M27">
        <v>11.928509830508101</v>
      </c>
      <c r="N27">
        <v>46.858467796610157</v>
      </c>
      <c r="O27">
        <v>46.052917514124303</v>
      </c>
      <c r="P27">
        <v>129.52798192090395</v>
      </c>
      <c r="Q27">
        <v>130.63926779661017</v>
      </c>
      <c r="R27">
        <v>91.906115254237676</v>
      </c>
      <c r="S27">
        <v>86.224757514125443</v>
      </c>
      <c r="T27">
        <v>2.225401423576391</v>
      </c>
      <c r="U27">
        <v>60.691098564926513</v>
      </c>
      <c r="V27">
        <v>60.594407377470588</v>
      </c>
      <c r="W27">
        <v>0.62744464065129613</v>
      </c>
      <c r="X27">
        <v>99</v>
      </c>
      <c r="Y27">
        <v>120621</v>
      </c>
      <c r="Z27">
        <v>110625</v>
      </c>
      <c r="AA27">
        <v>9996</v>
      </c>
      <c r="AB27">
        <v>999</v>
      </c>
    </row>
    <row r="28" spans="1:28" x14ac:dyDescent="0.3">
      <c r="A28">
        <v>3</v>
      </c>
      <c r="B28">
        <v>2021</v>
      </c>
      <c r="C28">
        <v>11</v>
      </c>
      <c r="D28">
        <v>99</v>
      </c>
      <c r="E28">
        <v>31915</v>
      </c>
      <c r="F28">
        <v>99</v>
      </c>
      <c r="G28">
        <v>99</v>
      </c>
      <c r="H28">
        <v>142492</v>
      </c>
      <c r="I28">
        <v>85.029538491826941</v>
      </c>
      <c r="J28">
        <v>12.631084126479982</v>
      </c>
      <c r="K28">
        <v>14.904681666339275</v>
      </c>
      <c r="L28">
        <v>59.242327990344151</v>
      </c>
      <c r="M28">
        <v>11.97807739667107</v>
      </c>
      <c r="N28">
        <v>49.138406375119082</v>
      </c>
      <c r="O28">
        <v>48.24501459803141</v>
      </c>
      <c r="P28">
        <v>138.84139645465311</v>
      </c>
      <c r="Q28">
        <v>140.31662626716329</v>
      </c>
      <c r="R28">
        <v>92.041064998024609</v>
      </c>
      <c r="S28">
        <v>85.983554175346626</v>
      </c>
      <c r="T28">
        <v>2.2735975398592845</v>
      </c>
      <c r="U28">
        <v>60.640485079864114</v>
      </c>
      <c r="V28">
        <v>60.531813774545213</v>
      </c>
      <c r="W28">
        <v>0.62119276871684015</v>
      </c>
      <c r="X28">
        <v>99</v>
      </c>
      <c r="Y28">
        <v>142492</v>
      </c>
      <c r="Z28">
        <v>129127</v>
      </c>
      <c r="AA28">
        <v>13365</v>
      </c>
      <c r="AB28">
        <v>999</v>
      </c>
    </row>
    <row r="29" spans="1:28" x14ac:dyDescent="0.3">
      <c r="A29">
        <v>3</v>
      </c>
      <c r="B29">
        <v>2021</v>
      </c>
      <c r="C29">
        <v>12</v>
      </c>
      <c r="D29">
        <v>99</v>
      </c>
      <c r="E29">
        <v>31915</v>
      </c>
      <c r="F29">
        <v>99</v>
      </c>
      <c r="G29">
        <v>99</v>
      </c>
      <c r="H29">
        <v>115107</v>
      </c>
      <c r="I29">
        <v>81.816072865100381</v>
      </c>
      <c r="J29">
        <v>12.39570128998594</v>
      </c>
      <c r="K29">
        <v>14.620725064505359</v>
      </c>
      <c r="L29">
        <v>58.210835396631154</v>
      </c>
      <c r="M29">
        <v>11.97047945716176</v>
      </c>
      <c r="N29">
        <v>49.940319513831923</v>
      </c>
      <c r="O29">
        <v>48.879334128700314</v>
      </c>
      <c r="P29">
        <v>140.46538289463871</v>
      </c>
      <c r="Q29">
        <v>140.46477704869139</v>
      </c>
      <c r="R29">
        <v>90.489445231526247</v>
      </c>
      <c r="S29">
        <v>84.691484602192503</v>
      </c>
      <c r="T29">
        <v>2.2250237745194128</v>
      </c>
      <c r="U29">
        <v>60.797675206546963</v>
      </c>
      <c r="V29">
        <v>60.606018017070063</v>
      </c>
      <c r="W29">
        <v>0.62016211003674859</v>
      </c>
      <c r="X29">
        <v>99</v>
      </c>
      <c r="Y29">
        <v>115107</v>
      </c>
      <c r="Z29">
        <v>107288</v>
      </c>
      <c r="AA29">
        <v>7819</v>
      </c>
      <c r="AB29">
        <v>999</v>
      </c>
    </row>
    <row r="30" spans="1:28" x14ac:dyDescent="0.3">
      <c r="A30">
        <v>4</v>
      </c>
      <c r="B30">
        <v>2021</v>
      </c>
      <c r="C30">
        <v>99</v>
      </c>
      <c r="D30">
        <v>1</v>
      </c>
      <c r="E30">
        <v>31915</v>
      </c>
      <c r="F30">
        <v>170</v>
      </c>
      <c r="H30">
        <v>32127</v>
      </c>
      <c r="I30">
        <v>84.899732307358377</v>
      </c>
      <c r="J30">
        <v>12.308445146014272</v>
      </c>
      <c r="K30">
        <v>14.419261680206668</v>
      </c>
      <c r="L30">
        <v>59.885637003143934</v>
      </c>
      <c r="M30">
        <v>11.508438568797704</v>
      </c>
      <c r="N30">
        <v>46.524861878453045</v>
      </c>
      <c r="O30">
        <v>45.99049592212576</v>
      </c>
      <c r="P30">
        <v>129.59356090502499</v>
      </c>
      <c r="Q30">
        <v>132.31840305182848</v>
      </c>
      <c r="R30">
        <v>91.467955801105475</v>
      </c>
      <c r="S30">
        <v>85.723638516180515</v>
      </c>
      <c r="T30">
        <v>2.1108165341923986</v>
      </c>
      <c r="U30">
        <v>60.834064805303953</v>
      </c>
      <c r="V30">
        <v>60.833338430991859</v>
      </c>
      <c r="W30">
        <v>0.66741370187070082</v>
      </c>
      <c r="X30">
        <v>99</v>
      </c>
      <c r="Y30">
        <v>32127</v>
      </c>
      <c r="Z30">
        <v>30408</v>
      </c>
      <c r="AA30">
        <v>1719</v>
      </c>
      <c r="AB30">
        <v>999</v>
      </c>
    </row>
    <row r="31" spans="1:28" x14ac:dyDescent="0.3">
      <c r="A31">
        <v>4</v>
      </c>
      <c r="B31">
        <v>2021</v>
      </c>
      <c r="C31">
        <v>99</v>
      </c>
      <c r="D31">
        <v>2</v>
      </c>
      <c r="E31">
        <v>31915</v>
      </c>
      <c r="F31">
        <v>170</v>
      </c>
      <c r="H31">
        <v>28901</v>
      </c>
      <c r="I31">
        <v>84.418684464934486</v>
      </c>
      <c r="J31">
        <v>12.233923269712704</v>
      </c>
      <c r="K31">
        <v>14.346983495380757</v>
      </c>
      <c r="L31">
        <v>59.587781045638977</v>
      </c>
      <c r="M31">
        <v>11.485120493541553</v>
      </c>
      <c r="N31">
        <v>46.611143242722179</v>
      </c>
      <c r="O31">
        <v>46.044341623288993</v>
      </c>
      <c r="P31">
        <v>131.00451127819548</v>
      </c>
      <c r="Q31">
        <v>132.99032195874301</v>
      </c>
      <c r="R31">
        <v>91.297983420088187</v>
      </c>
      <c r="S31">
        <v>85.362706766917526</v>
      </c>
      <c r="T31">
        <v>2.1130602256680464</v>
      </c>
      <c r="U31">
        <v>60.858032594027904</v>
      </c>
      <c r="V31">
        <v>60.850059268334121</v>
      </c>
      <c r="W31">
        <v>0.62973599529428048</v>
      </c>
      <c r="X31">
        <v>99</v>
      </c>
      <c r="Y31">
        <v>28901</v>
      </c>
      <c r="Z31">
        <v>25935</v>
      </c>
      <c r="AA31">
        <v>2966</v>
      </c>
      <c r="AB31">
        <v>999</v>
      </c>
    </row>
    <row r="32" spans="1:28" x14ac:dyDescent="0.3">
      <c r="A32">
        <v>4</v>
      </c>
      <c r="B32">
        <v>2021</v>
      </c>
      <c r="C32">
        <v>99</v>
      </c>
      <c r="D32">
        <v>3</v>
      </c>
      <c r="E32">
        <v>31915</v>
      </c>
      <c r="F32">
        <v>170</v>
      </c>
      <c r="H32">
        <v>31400</v>
      </c>
      <c r="I32">
        <v>84.605054132592997</v>
      </c>
      <c r="J32">
        <v>12.297337082942777</v>
      </c>
      <c r="K32">
        <v>14.42563853503184</v>
      </c>
      <c r="L32">
        <v>59.663080573248429</v>
      </c>
      <c r="M32">
        <v>11.729639273686864</v>
      </c>
      <c r="N32">
        <v>46.611464083602414</v>
      </c>
      <c r="O32">
        <v>46.010901642190063</v>
      </c>
      <c r="P32">
        <v>133.55035933756903</v>
      </c>
      <c r="Q32">
        <v>134.98427247161749</v>
      </c>
      <c r="R32">
        <v>92.018560566607434</v>
      </c>
      <c r="S32">
        <v>85.757469708017098</v>
      </c>
      <c r="T32">
        <v>2.1283014520890648</v>
      </c>
      <c r="U32">
        <v>60.770031847133744</v>
      </c>
      <c r="V32">
        <v>60.765883845953113</v>
      </c>
      <c r="W32">
        <v>0.67149681528662419</v>
      </c>
      <c r="X32">
        <v>99</v>
      </c>
      <c r="Y32">
        <v>31400</v>
      </c>
      <c r="Z32">
        <v>28803</v>
      </c>
      <c r="AA32">
        <v>2597</v>
      </c>
      <c r="AB32">
        <v>999</v>
      </c>
    </row>
    <row r="33" spans="1:28" x14ac:dyDescent="0.3">
      <c r="A33">
        <v>4</v>
      </c>
      <c r="B33">
        <v>2021</v>
      </c>
      <c r="C33">
        <v>99</v>
      </c>
      <c r="D33">
        <v>4</v>
      </c>
      <c r="E33">
        <v>31915</v>
      </c>
      <c r="F33">
        <v>170</v>
      </c>
      <c r="H33">
        <v>29825</v>
      </c>
      <c r="I33">
        <v>84.37159093842223</v>
      </c>
      <c r="J33">
        <v>12.261648294739924</v>
      </c>
      <c r="K33">
        <v>14.317247275775438</v>
      </c>
      <c r="L33">
        <v>59.714361441743378</v>
      </c>
      <c r="M33">
        <v>11.62922246060527</v>
      </c>
      <c r="N33">
        <v>47.119183250721314</v>
      </c>
      <c r="O33">
        <v>46.490678404971504</v>
      </c>
      <c r="P33">
        <v>129.18262188355405</v>
      </c>
      <c r="Q33">
        <v>130.19963749352664</v>
      </c>
      <c r="R33">
        <v>92.616497743581306</v>
      </c>
      <c r="S33">
        <v>85.620522305245117</v>
      </c>
      <c r="T33">
        <v>2.055598981035514</v>
      </c>
      <c r="U33">
        <v>60.854819782062016</v>
      </c>
      <c r="V33">
        <v>60.854198730084477</v>
      </c>
      <c r="W33">
        <v>0.65974853310980719</v>
      </c>
      <c r="X33">
        <v>99</v>
      </c>
      <c r="Y33">
        <v>29825</v>
      </c>
      <c r="Z33">
        <v>27034</v>
      </c>
      <c r="AA33">
        <v>2791</v>
      </c>
      <c r="AB33">
        <v>999</v>
      </c>
    </row>
    <row r="34" spans="1:28" x14ac:dyDescent="0.3">
      <c r="A34">
        <v>4</v>
      </c>
      <c r="B34">
        <v>2021</v>
      </c>
      <c r="C34">
        <v>99</v>
      </c>
      <c r="D34">
        <v>5</v>
      </c>
      <c r="E34">
        <v>31915</v>
      </c>
      <c r="F34">
        <v>170</v>
      </c>
      <c r="H34">
        <v>27348</v>
      </c>
      <c r="I34">
        <v>84.663222164959762</v>
      </c>
      <c r="J34">
        <v>12.165160666827653</v>
      </c>
      <c r="K34">
        <v>14.277762176393152</v>
      </c>
      <c r="L34">
        <v>59.671316366827533</v>
      </c>
      <c r="M34">
        <v>11.652081823306847</v>
      </c>
      <c r="N34">
        <v>46.805951518080064</v>
      </c>
      <c r="O34">
        <v>46.037529193847135</v>
      </c>
      <c r="P34">
        <v>130.81883707819921</v>
      </c>
      <c r="Q34">
        <v>130.57276314729805</v>
      </c>
      <c r="R34">
        <v>92.867117661270484</v>
      </c>
      <c r="S34">
        <v>85.636417814287327</v>
      </c>
      <c r="T34">
        <v>2.1126015095655042</v>
      </c>
      <c r="U34">
        <v>60.94800351031153</v>
      </c>
      <c r="V34">
        <v>60.950806455563885</v>
      </c>
      <c r="W34">
        <v>0.67317536931402644</v>
      </c>
      <c r="X34">
        <v>99</v>
      </c>
      <c r="Y34">
        <v>27348</v>
      </c>
      <c r="Z34">
        <v>24834</v>
      </c>
      <c r="AA34">
        <v>2514</v>
      </c>
      <c r="AB34">
        <v>999</v>
      </c>
    </row>
    <row r="35" spans="1:28" x14ac:dyDescent="0.3">
      <c r="A35">
        <v>4</v>
      </c>
      <c r="B35">
        <v>2021</v>
      </c>
      <c r="C35">
        <v>99</v>
      </c>
      <c r="D35">
        <v>6</v>
      </c>
      <c r="E35">
        <v>31915</v>
      </c>
      <c r="F35">
        <v>170</v>
      </c>
      <c r="H35">
        <v>26348</v>
      </c>
      <c r="I35">
        <v>85.055886589618751</v>
      </c>
      <c r="J35">
        <v>12.429573954984004</v>
      </c>
      <c r="K35">
        <v>14.407828677698497</v>
      </c>
      <c r="L35">
        <v>60.020291862760111</v>
      </c>
      <c r="M35">
        <v>11.569742765273379</v>
      </c>
      <c r="N35">
        <v>46.892041800643078</v>
      </c>
      <c r="O35">
        <v>46.096422829582004</v>
      </c>
      <c r="P35">
        <v>133.93677652733115</v>
      </c>
      <c r="Q35">
        <v>135.85996784565916</v>
      </c>
      <c r="R35">
        <v>92.118440514469981</v>
      </c>
      <c r="S35">
        <v>86.029252411575129</v>
      </c>
      <c r="T35">
        <v>1.9782547227144924</v>
      </c>
      <c r="U35">
        <v>60.771178078032499</v>
      </c>
      <c r="V35">
        <v>60.772586901455213</v>
      </c>
      <c r="W35">
        <v>0.6194398056778504</v>
      </c>
      <c r="X35">
        <v>99</v>
      </c>
      <c r="Y35">
        <v>26348</v>
      </c>
      <c r="Z35">
        <v>24880</v>
      </c>
      <c r="AA35">
        <v>1468</v>
      </c>
      <c r="AB35">
        <v>999</v>
      </c>
    </row>
    <row r="36" spans="1:28" x14ac:dyDescent="0.3">
      <c r="A36">
        <v>4</v>
      </c>
      <c r="B36">
        <v>2021</v>
      </c>
      <c r="C36">
        <v>99</v>
      </c>
      <c r="D36">
        <v>7</v>
      </c>
      <c r="E36">
        <v>31915</v>
      </c>
      <c r="F36">
        <v>170</v>
      </c>
      <c r="H36">
        <v>26809</v>
      </c>
      <c r="I36">
        <v>84.15996865856809</v>
      </c>
      <c r="J36">
        <v>12.23404517453792</v>
      </c>
      <c r="K36">
        <v>14.301400276026625</v>
      </c>
      <c r="L36">
        <v>59.834451863180739</v>
      </c>
      <c r="M36">
        <v>11.513232032854219</v>
      </c>
      <c r="N36">
        <v>46.616796714579046</v>
      </c>
      <c r="O36">
        <v>45.772443531827513</v>
      </c>
      <c r="P36">
        <v>127.47954825462016</v>
      </c>
      <c r="Q36">
        <v>127.61749486652978</v>
      </c>
      <c r="R36">
        <v>91.820106776180452</v>
      </c>
      <c r="S36">
        <v>85.562579055441901</v>
      </c>
      <c r="T36">
        <v>2.0673551014887024</v>
      </c>
      <c r="U36">
        <v>60.851318587041646</v>
      </c>
      <c r="V36">
        <v>60.852863402842573</v>
      </c>
      <c r="W36">
        <v>0.66761162296243814</v>
      </c>
      <c r="X36">
        <v>99</v>
      </c>
      <c r="Y36">
        <v>26809</v>
      </c>
      <c r="Z36">
        <v>24350</v>
      </c>
      <c r="AA36">
        <v>2459</v>
      </c>
      <c r="AB36">
        <v>999</v>
      </c>
    </row>
    <row r="37" spans="1:28" x14ac:dyDescent="0.3">
      <c r="A37">
        <v>4</v>
      </c>
      <c r="B37">
        <v>2021</v>
      </c>
      <c r="C37">
        <v>99</v>
      </c>
      <c r="D37">
        <v>8</v>
      </c>
      <c r="E37">
        <v>31915</v>
      </c>
      <c r="F37">
        <v>170</v>
      </c>
      <c r="H37">
        <v>27194</v>
      </c>
      <c r="I37">
        <v>85.21093254849734</v>
      </c>
      <c r="J37">
        <v>12.478124485427344</v>
      </c>
      <c r="K37">
        <v>14.530875193057396</v>
      </c>
      <c r="L37">
        <v>60.127409722732864</v>
      </c>
      <c r="M37">
        <v>11.674510126790771</v>
      </c>
      <c r="N37">
        <v>47.007986168285854</v>
      </c>
      <c r="O37">
        <v>46.184052362917846</v>
      </c>
      <c r="P37">
        <v>129.29944014490371</v>
      </c>
      <c r="Q37">
        <v>128.94895438827595</v>
      </c>
      <c r="R37">
        <v>92.596805532685622</v>
      </c>
      <c r="S37">
        <v>86.189247488884902</v>
      </c>
      <c r="T37">
        <v>2.0527507076300462</v>
      </c>
      <c r="U37">
        <v>60.69463852320365</v>
      </c>
      <c r="V37">
        <v>60.692748054161811</v>
      </c>
      <c r="W37">
        <v>0.60289034345811587</v>
      </c>
      <c r="X37">
        <v>99</v>
      </c>
      <c r="Y37">
        <v>27194</v>
      </c>
      <c r="Z37">
        <v>24292</v>
      </c>
      <c r="AA37">
        <v>2902</v>
      </c>
      <c r="AB37">
        <v>999</v>
      </c>
    </row>
    <row r="38" spans="1:28" x14ac:dyDescent="0.3">
      <c r="A38">
        <v>4</v>
      </c>
      <c r="B38">
        <v>2021</v>
      </c>
      <c r="C38">
        <v>99</v>
      </c>
      <c r="D38">
        <v>9</v>
      </c>
      <c r="E38">
        <v>31915</v>
      </c>
      <c r="F38">
        <v>170</v>
      </c>
      <c r="H38">
        <v>29186</v>
      </c>
      <c r="I38">
        <v>85.394593290965886</v>
      </c>
      <c r="J38">
        <v>12.348807536812544</v>
      </c>
      <c r="K38">
        <v>14.388564037552236</v>
      </c>
      <c r="L38">
        <v>60.625781539093865</v>
      </c>
      <c r="M38">
        <v>11.599599421386532</v>
      </c>
      <c r="N38">
        <v>46.553688661399804</v>
      </c>
      <c r="O38">
        <v>45.796483809947681</v>
      </c>
      <c r="P38">
        <v>129.13986869923227</v>
      </c>
      <c r="Q38">
        <v>129.00552650124251</v>
      </c>
      <c r="R38">
        <v>92.679151366789313</v>
      </c>
      <c r="S38">
        <v>86.572233967582875</v>
      </c>
      <c r="T38">
        <v>2.0397565007396863</v>
      </c>
      <c r="U38">
        <v>60.876207770849021</v>
      </c>
      <c r="V38">
        <v>60.874670198762047</v>
      </c>
      <c r="W38">
        <v>0.66675803467415884</v>
      </c>
      <c r="X38">
        <v>99</v>
      </c>
      <c r="Y38">
        <v>29186</v>
      </c>
      <c r="Z38">
        <v>26961</v>
      </c>
      <c r="AA38">
        <v>2225</v>
      </c>
      <c r="AB38">
        <v>999</v>
      </c>
    </row>
    <row r="39" spans="1:28" x14ac:dyDescent="0.3">
      <c r="A39">
        <v>4</v>
      </c>
      <c r="B39">
        <v>2021</v>
      </c>
      <c r="C39">
        <v>99</v>
      </c>
      <c r="D39">
        <v>10</v>
      </c>
      <c r="E39">
        <v>31915</v>
      </c>
      <c r="F39">
        <v>170</v>
      </c>
      <c r="H39">
        <v>30506</v>
      </c>
      <c r="I39">
        <v>85.011915682066487</v>
      </c>
      <c r="J39">
        <v>12.321024591610012</v>
      </c>
      <c r="K39">
        <v>14.31638595686095</v>
      </c>
      <c r="L39">
        <v>59.595003933652585</v>
      </c>
      <c r="M39">
        <v>11.666584341812822</v>
      </c>
      <c r="N39">
        <v>46.872455279963312</v>
      </c>
      <c r="O39">
        <v>46.099883569135237</v>
      </c>
      <c r="P39">
        <v>131.06703595243977</v>
      </c>
      <c r="Q39">
        <v>132.37840031048233</v>
      </c>
      <c r="R39">
        <v>91.439480647778879</v>
      </c>
      <c r="S39">
        <v>85.486264686165811</v>
      </c>
      <c r="T39">
        <v>1.9953613652509363</v>
      </c>
      <c r="U39">
        <v>60.812364780698879</v>
      </c>
      <c r="V39">
        <v>60.813285017489129</v>
      </c>
      <c r="W39">
        <v>0.6506261063397365</v>
      </c>
      <c r="X39">
        <v>99</v>
      </c>
      <c r="Y39">
        <v>30506</v>
      </c>
      <c r="Z39">
        <v>28343</v>
      </c>
      <c r="AA39">
        <v>2163</v>
      </c>
      <c r="AB39">
        <v>999</v>
      </c>
    </row>
    <row r="40" spans="1:28" x14ac:dyDescent="0.3">
      <c r="A40">
        <v>4</v>
      </c>
      <c r="B40">
        <v>2021</v>
      </c>
      <c r="C40">
        <v>99</v>
      </c>
      <c r="D40">
        <v>11</v>
      </c>
      <c r="E40">
        <v>31915</v>
      </c>
      <c r="F40">
        <v>170</v>
      </c>
      <c r="H40">
        <v>34241</v>
      </c>
      <c r="I40">
        <v>84.616635021913311</v>
      </c>
      <c r="J40">
        <v>12.25042263185806</v>
      </c>
      <c r="K40">
        <v>14.340252913174313</v>
      </c>
      <c r="L40">
        <v>59.92873280570069</v>
      </c>
      <c r="M40">
        <v>11.682642462805376</v>
      </c>
      <c r="N40">
        <v>46.473222918811025</v>
      </c>
      <c r="O40">
        <v>45.923645550669029</v>
      </c>
      <c r="P40">
        <v>131.32066997286421</v>
      </c>
      <c r="Q40">
        <v>132.90658432363301</v>
      </c>
      <c r="R40">
        <v>91.564785876922244</v>
      </c>
      <c r="S40">
        <v>85.900339976919426</v>
      </c>
      <c r="T40">
        <v>2.0898302813162513</v>
      </c>
      <c r="U40">
        <v>60.868958266405762</v>
      </c>
      <c r="V40">
        <v>60.869729226682857</v>
      </c>
      <c r="W40">
        <v>0.66957740720189252</v>
      </c>
      <c r="X40">
        <v>99</v>
      </c>
      <c r="Y40">
        <v>34241</v>
      </c>
      <c r="Z40">
        <v>32061</v>
      </c>
      <c r="AA40">
        <v>2180</v>
      </c>
      <c r="AB40">
        <v>999</v>
      </c>
    </row>
    <row r="41" spans="1:28" x14ac:dyDescent="0.3">
      <c r="A41">
        <v>4</v>
      </c>
      <c r="B41">
        <v>2021</v>
      </c>
      <c r="C41">
        <v>99</v>
      </c>
      <c r="D41">
        <v>12</v>
      </c>
      <c r="E41">
        <v>31915</v>
      </c>
      <c r="F41">
        <v>170</v>
      </c>
      <c r="H41">
        <v>34955</v>
      </c>
      <c r="I41">
        <v>83.491620649872061</v>
      </c>
      <c r="J41">
        <v>12.39609519478555</v>
      </c>
      <c r="K41">
        <v>14.374298383636098</v>
      </c>
      <c r="L41">
        <v>59.211416964668523</v>
      </c>
      <c r="M41">
        <v>11.706824314082256</v>
      </c>
      <c r="N41">
        <v>46.964923450053043</v>
      </c>
      <c r="O41">
        <v>46.252539032893743</v>
      </c>
      <c r="P41">
        <v>130.68576625738976</v>
      </c>
      <c r="Q41">
        <v>132.4475367591329</v>
      </c>
      <c r="R41">
        <v>91.350244050325614</v>
      </c>
      <c r="S41">
        <v>85.209762013035956</v>
      </c>
      <c r="T41">
        <v>1.9782031888505465</v>
      </c>
      <c r="U41">
        <v>60.692919467887258</v>
      </c>
      <c r="V41">
        <v>60.695340931090662</v>
      </c>
      <c r="W41">
        <v>0.65169503647546867</v>
      </c>
      <c r="X41">
        <v>99</v>
      </c>
      <c r="Y41">
        <v>34955</v>
      </c>
      <c r="Z41">
        <v>32985</v>
      </c>
      <c r="AA41">
        <v>1970</v>
      </c>
      <c r="AB41">
        <v>999</v>
      </c>
    </row>
    <row r="42" spans="1:28" x14ac:dyDescent="0.3">
      <c r="A42">
        <v>4</v>
      </c>
      <c r="B42">
        <v>2021</v>
      </c>
      <c r="C42">
        <v>99</v>
      </c>
      <c r="D42">
        <v>13</v>
      </c>
      <c r="E42">
        <v>31915</v>
      </c>
      <c r="F42">
        <v>170</v>
      </c>
      <c r="H42">
        <v>13621</v>
      </c>
      <c r="I42">
        <v>83.85024593366559</v>
      </c>
      <c r="J42">
        <v>12.317418824496528</v>
      </c>
      <c r="K42">
        <v>14.262214228030327</v>
      </c>
      <c r="L42">
        <v>59.403307392996197</v>
      </c>
      <c r="M42">
        <v>11.790398684751365</v>
      </c>
      <c r="N42">
        <v>46.496835182901762</v>
      </c>
      <c r="O42">
        <v>45.996958487464049</v>
      </c>
      <c r="P42">
        <v>128.84463625154129</v>
      </c>
      <c r="Q42">
        <v>131.57007809288939</v>
      </c>
      <c r="R42">
        <v>90.261224825318592</v>
      </c>
      <c r="S42">
        <v>85.520000000000238</v>
      </c>
      <c r="T42">
        <v>1.9447954035337951</v>
      </c>
      <c r="U42">
        <v>60.800895675794735</v>
      </c>
      <c r="V42">
        <v>60.800443533642003</v>
      </c>
      <c r="W42">
        <v>0.57572865428382636</v>
      </c>
      <c r="X42">
        <v>99</v>
      </c>
      <c r="Y42">
        <v>13621</v>
      </c>
      <c r="Z42">
        <v>12165</v>
      </c>
      <c r="AA42">
        <v>1456</v>
      </c>
      <c r="AB42">
        <v>999</v>
      </c>
    </row>
    <row r="43" spans="1:28" x14ac:dyDescent="0.3">
      <c r="A43">
        <v>4</v>
      </c>
      <c r="B43">
        <v>2021</v>
      </c>
      <c r="C43">
        <v>99</v>
      </c>
      <c r="D43">
        <v>14</v>
      </c>
      <c r="E43">
        <v>31915</v>
      </c>
      <c r="F43">
        <v>170</v>
      </c>
      <c r="H43">
        <v>29018</v>
      </c>
      <c r="I43">
        <v>85.971538349434425</v>
      </c>
      <c r="J43">
        <v>12.72248849622691</v>
      </c>
      <c r="K43">
        <v>14.807294093321461</v>
      </c>
      <c r="L43">
        <v>59.822520504514237</v>
      </c>
      <c r="M43">
        <v>11.776256212037657</v>
      </c>
      <c r="N43">
        <v>46.365028529357616</v>
      </c>
      <c r="O43">
        <v>45.706791827719485</v>
      </c>
      <c r="P43">
        <v>128.47962451684151</v>
      </c>
      <c r="Q43">
        <v>130.39429412847417</v>
      </c>
      <c r="R43">
        <v>91.812840051536938</v>
      </c>
      <c r="S43">
        <v>86.358652678078528</v>
      </c>
      <c r="T43">
        <v>2.0848055970945527</v>
      </c>
      <c r="U43">
        <v>60.452684540629967</v>
      </c>
      <c r="V43">
        <v>60.447505635087118</v>
      </c>
      <c r="W43">
        <v>0.64218760769177741</v>
      </c>
      <c r="X43">
        <v>99</v>
      </c>
      <c r="Y43">
        <v>29018</v>
      </c>
      <c r="Z43">
        <v>27165</v>
      </c>
      <c r="AA43">
        <v>1853</v>
      </c>
      <c r="AB43">
        <v>999</v>
      </c>
    </row>
    <row r="44" spans="1:28" x14ac:dyDescent="0.3">
      <c r="A44">
        <v>4</v>
      </c>
      <c r="B44">
        <v>2021</v>
      </c>
      <c r="C44">
        <v>99</v>
      </c>
      <c r="D44">
        <v>15</v>
      </c>
      <c r="E44">
        <v>31915</v>
      </c>
      <c r="F44">
        <v>170</v>
      </c>
      <c r="H44">
        <v>28509</v>
      </c>
      <c r="I44">
        <v>85.043084632766096</v>
      </c>
      <c r="J44">
        <v>12.630268751898022</v>
      </c>
      <c r="K44">
        <v>14.681450419165939</v>
      </c>
      <c r="L44">
        <v>59.413255112420394</v>
      </c>
      <c r="M44">
        <v>11.663308533252437</v>
      </c>
      <c r="N44">
        <v>46.498215912541752</v>
      </c>
      <c r="O44">
        <v>45.894890677194049</v>
      </c>
      <c r="P44">
        <v>129.04171727907683</v>
      </c>
      <c r="Q44">
        <v>130.11793956878228</v>
      </c>
      <c r="R44">
        <v>91.451313392044028</v>
      </c>
      <c r="S44">
        <v>85.746758275128684</v>
      </c>
      <c r="T44">
        <v>2.0511816672679171</v>
      </c>
      <c r="U44">
        <v>60.493738819320214</v>
      </c>
      <c r="V44">
        <v>60.484902871421802</v>
      </c>
      <c r="W44">
        <v>0.67620751341681584</v>
      </c>
      <c r="X44">
        <v>99</v>
      </c>
      <c r="Y44">
        <v>28509</v>
      </c>
      <c r="Z44">
        <v>26344</v>
      </c>
      <c r="AA44">
        <v>2165</v>
      </c>
      <c r="AB44">
        <v>999</v>
      </c>
    </row>
    <row r="45" spans="1:28" x14ac:dyDescent="0.3">
      <c r="A45">
        <v>4</v>
      </c>
      <c r="B45">
        <v>2021</v>
      </c>
      <c r="C45">
        <v>99</v>
      </c>
      <c r="D45">
        <v>16</v>
      </c>
      <c r="E45">
        <v>31915</v>
      </c>
      <c r="F45">
        <v>170</v>
      </c>
      <c r="H45">
        <v>29481</v>
      </c>
      <c r="I45">
        <v>84.678803289475823</v>
      </c>
      <c r="J45">
        <v>12.53237547892723</v>
      </c>
      <c r="K45">
        <v>14.506479088226341</v>
      </c>
      <c r="L45">
        <v>59.384813608765043</v>
      </c>
      <c r="M45">
        <v>11.558524904214631</v>
      </c>
      <c r="N45">
        <v>46.47881668140289</v>
      </c>
      <c r="O45">
        <v>45.74609490126732</v>
      </c>
      <c r="P45">
        <v>131.11892130857649</v>
      </c>
      <c r="Q45">
        <v>132.59036987916298</v>
      </c>
      <c r="R45">
        <v>91.414728853521794</v>
      </c>
      <c r="S45">
        <v>85.400898909519398</v>
      </c>
      <c r="T45">
        <v>1.9741036092991031</v>
      </c>
      <c r="U45">
        <v>60.610087853193583</v>
      </c>
      <c r="V45">
        <v>60.611102152284609</v>
      </c>
      <c r="W45">
        <v>0.65696550320545422</v>
      </c>
      <c r="X45">
        <v>99</v>
      </c>
      <c r="Y45">
        <v>29481</v>
      </c>
      <c r="Z45">
        <v>27144</v>
      </c>
      <c r="AA45">
        <v>2337</v>
      </c>
      <c r="AB45">
        <v>999</v>
      </c>
    </row>
    <row r="46" spans="1:28" x14ac:dyDescent="0.3">
      <c r="A46">
        <v>4</v>
      </c>
      <c r="B46">
        <v>2021</v>
      </c>
      <c r="C46">
        <v>99</v>
      </c>
      <c r="D46">
        <v>17</v>
      </c>
      <c r="E46">
        <v>31915</v>
      </c>
      <c r="F46">
        <v>170</v>
      </c>
      <c r="H46">
        <v>29031</v>
      </c>
      <c r="I46">
        <v>83.940039949901987</v>
      </c>
      <c r="J46">
        <v>12.367204542058898</v>
      </c>
      <c r="K46">
        <v>14.296945334297838</v>
      </c>
      <c r="L46">
        <v>59.773968171954259</v>
      </c>
      <c r="M46">
        <v>11.63345286119841</v>
      </c>
      <c r="N46">
        <v>46.754556999850593</v>
      </c>
      <c r="O46">
        <v>46.104138652323321</v>
      </c>
      <c r="P46">
        <v>142.76580008964595</v>
      </c>
      <c r="Q46">
        <v>144.20129239503956</v>
      </c>
      <c r="R46">
        <v>91.341640519946111</v>
      </c>
      <c r="S46">
        <v>85.702390557298187</v>
      </c>
      <c r="T46">
        <v>1.9297407922389345</v>
      </c>
      <c r="U46">
        <v>60.85911611725399</v>
      </c>
      <c r="V46">
        <v>60.856672180032817</v>
      </c>
      <c r="W46">
        <v>0.65895077675588165</v>
      </c>
      <c r="X46">
        <v>99</v>
      </c>
      <c r="Y46">
        <v>29031</v>
      </c>
      <c r="Z46">
        <v>26772</v>
      </c>
      <c r="AA46">
        <v>2259</v>
      </c>
      <c r="AB46">
        <v>999</v>
      </c>
    </row>
    <row r="47" spans="1:28" x14ac:dyDescent="0.3">
      <c r="A47">
        <v>4</v>
      </c>
      <c r="B47">
        <v>2021</v>
      </c>
      <c r="C47">
        <v>99</v>
      </c>
      <c r="D47">
        <v>18</v>
      </c>
      <c r="E47">
        <v>31915</v>
      </c>
      <c r="F47">
        <v>170</v>
      </c>
      <c r="H47">
        <v>32027</v>
      </c>
      <c r="I47">
        <v>83.95459767618361</v>
      </c>
      <c r="J47">
        <v>12.364843565026238</v>
      </c>
      <c r="K47">
        <v>14.272770162675238</v>
      </c>
      <c r="L47">
        <v>59.61645361726044</v>
      </c>
      <c r="M47">
        <v>11.497297480128641</v>
      </c>
      <c r="N47">
        <v>46.817926602401485</v>
      </c>
      <c r="O47">
        <v>46.086250634195821</v>
      </c>
      <c r="P47">
        <v>137.36133942161339</v>
      </c>
      <c r="Q47">
        <v>138.25990191104344</v>
      </c>
      <c r="R47">
        <v>90.742425164891486</v>
      </c>
      <c r="S47">
        <v>85.364207677996575</v>
      </c>
      <c r="T47">
        <v>1.9079265976490056</v>
      </c>
      <c r="U47">
        <v>60.845411683891726</v>
      </c>
      <c r="V47">
        <v>60.846471165576403</v>
      </c>
      <c r="W47">
        <v>0.65101320760608239</v>
      </c>
      <c r="X47">
        <v>99</v>
      </c>
      <c r="Y47">
        <v>32027</v>
      </c>
      <c r="Z47">
        <v>29565</v>
      </c>
      <c r="AA47">
        <v>2462</v>
      </c>
      <c r="AB47">
        <v>999</v>
      </c>
    </row>
    <row r="48" spans="1:28" x14ac:dyDescent="0.3">
      <c r="A48">
        <v>4</v>
      </c>
      <c r="B48">
        <v>2021</v>
      </c>
      <c r="C48">
        <v>99</v>
      </c>
      <c r="D48">
        <v>19</v>
      </c>
      <c r="E48">
        <v>31915</v>
      </c>
      <c r="F48">
        <v>170</v>
      </c>
      <c r="H48">
        <v>25968</v>
      </c>
      <c r="I48">
        <v>84.651775250807006</v>
      </c>
      <c r="J48">
        <v>12.328045325779051</v>
      </c>
      <c r="K48">
        <v>14.268923675292729</v>
      </c>
      <c r="L48">
        <v>59.580322704867122</v>
      </c>
      <c r="M48">
        <v>11.483312268468161</v>
      </c>
      <c r="N48">
        <v>46.613161908912623</v>
      </c>
      <c r="O48">
        <v>45.561865330137294</v>
      </c>
      <c r="P48">
        <v>141.47308781869688</v>
      </c>
      <c r="Q48">
        <v>140.85739812595341</v>
      </c>
      <c r="R48">
        <v>90.554342994116823</v>
      </c>
      <c r="S48">
        <v>85.196452386139995</v>
      </c>
      <c r="T48">
        <v>1.9408783495136872</v>
      </c>
      <c r="U48">
        <v>60.810189463955609</v>
      </c>
      <c r="V48">
        <v>60.805906972923502</v>
      </c>
      <c r="W48">
        <v>0.62865834873690707</v>
      </c>
      <c r="X48">
        <v>99</v>
      </c>
      <c r="Y48">
        <v>25968</v>
      </c>
      <c r="Z48">
        <v>22945</v>
      </c>
      <c r="AA48">
        <v>3023</v>
      </c>
      <c r="AB48">
        <v>999</v>
      </c>
    </row>
    <row r="49" spans="1:28" x14ac:dyDescent="0.3">
      <c r="A49">
        <v>4</v>
      </c>
      <c r="B49">
        <v>2021</v>
      </c>
      <c r="C49">
        <v>99</v>
      </c>
      <c r="D49">
        <v>20</v>
      </c>
      <c r="E49">
        <v>31915</v>
      </c>
      <c r="F49">
        <v>170</v>
      </c>
      <c r="H49">
        <v>28990</v>
      </c>
      <c r="I49">
        <v>85.32369091918261</v>
      </c>
      <c r="J49">
        <v>12.386030586624052</v>
      </c>
      <c r="K49">
        <v>14.369927561227996</v>
      </c>
      <c r="L49">
        <v>59.878902725077403</v>
      </c>
      <c r="M49">
        <v>11.660450429886676</v>
      </c>
      <c r="N49">
        <v>46.620672601384761</v>
      </c>
      <c r="O49">
        <v>45.604199954348317</v>
      </c>
      <c r="P49">
        <v>138.78087194704403</v>
      </c>
      <c r="Q49">
        <v>138.73480179563259</v>
      </c>
      <c r="R49">
        <v>92.023206269496995</v>
      </c>
      <c r="S49">
        <v>85.830974663318813</v>
      </c>
      <c r="T49">
        <v>1.9838969746039381</v>
      </c>
      <c r="U49">
        <v>60.786374611935152</v>
      </c>
      <c r="V49">
        <v>60.786059558616067</v>
      </c>
      <c r="W49">
        <v>0.62583649534322194</v>
      </c>
      <c r="X49">
        <v>99</v>
      </c>
      <c r="Y49">
        <v>28990</v>
      </c>
      <c r="Z49">
        <v>26286</v>
      </c>
      <c r="AA49">
        <v>2704</v>
      </c>
      <c r="AB49">
        <v>999</v>
      </c>
    </row>
    <row r="50" spans="1:28" x14ac:dyDescent="0.3">
      <c r="A50">
        <v>4</v>
      </c>
      <c r="B50">
        <v>2021</v>
      </c>
      <c r="C50">
        <v>99</v>
      </c>
      <c r="D50">
        <v>21</v>
      </c>
      <c r="E50">
        <v>31915</v>
      </c>
      <c r="F50">
        <v>170</v>
      </c>
      <c r="H50">
        <v>26993</v>
      </c>
      <c r="I50">
        <v>85.234090313858502</v>
      </c>
      <c r="J50">
        <v>12.640865384615344</v>
      </c>
      <c r="K50">
        <v>14.542850368614079</v>
      </c>
      <c r="L50">
        <v>59.974912755158975</v>
      </c>
      <c r="M50">
        <v>11.603775220681063</v>
      </c>
      <c r="N50">
        <v>46.657747477931913</v>
      </c>
      <c r="O50">
        <v>45.661254728877687</v>
      </c>
      <c r="P50">
        <v>136.87425126103403</v>
      </c>
      <c r="Q50">
        <v>137.32097257250939</v>
      </c>
      <c r="R50">
        <v>92.111475409836174</v>
      </c>
      <c r="S50">
        <v>86.058701134930388</v>
      </c>
      <c r="T50">
        <v>1.9019849839987339</v>
      </c>
      <c r="U50">
        <v>60.606861038046887</v>
      </c>
      <c r="V50">
        <v>60.603545626333933</v>
      </c>
      <c r="W50">
        <v>0.6380913570184864</v>
      </c>
      <c r="X50">
        <v>99</v>
      </c>
      <c r="Y50">
        <v>26993</v>
      </c>
      <c r="Z50">
        <v>25376</v>
      </c>
      <c r="AA50">
        <v>1617</v>
      </c>
      <c r="AB50">
        <v>999</v>
      </c>
    </row>
    <row r="51" spans="1:28" x14ac:dyDescent="0.3">
      <c r="A51">
        <v>4</v>
      </c>
      <c r="B51">
        <v>2021</v>
      </c>
      <c r="C51">
        <v>99</v>
      </c>
      <c r="D51">
        <v>22</v>
      </c>
      <c r="E51">
        <v>31915</v>
      </c>
      <c r="F51">
        <v>170</v>
      </c>
      <c r="H51">
        <v>28340</v>
      </c>
      <c r="I51">
        <v>84.638373318130448</v>
      </c>
      <c r="J51">
        <v>12.4304903730446</v>
      </c>
      <c r="K51">
        <v>14.5845896259705</v>
      </c>
      <c r="L51">
        <v>59.377121030345549</v>
      </c>
      <c r="M51">
        <v>11.774924789410427</v>
      </c>
      <c r="N51">
        <v>46.947916666666657</v>
      </c>
      <c r="O51">
        <v>46.016245487364621</v>
      </c>
      <c r="P51">
        <v>135.42151774969921</v>
      </c>
      <c r="Q51">
        <v>136.48875601684719</v>
      </c>
      <c r="R51">
        <v>91.158844765343105</v>
      </c>
      <c r="S51">
        <v>85.65321901323793</v>
      </c>
      <c r="T51">
        <v>2.1540992529258913</v>
      </c>
      <c r="U51">
        <v>60.606810162314765</v>
      </c>
      <c r="V51">
        <v>60.596557743597181</v>
      </c>
      <c r="W51">
        <v>0.67448835568101606</v>
      </c>
      <c r="X51">
        <v>99</v>
      </c>
      <c r="Y51">
        <v>28340</v>
      </c>
      <c r="Z51">
        <v>26592</v>
      </c>
      <c r="AA51">
        <v>1748</v>
      </c>
      <c r="AB51">
        <v>999</v>
      </c>
    </row>
    <row r="52" spans="1:28" x14ac:dyDescent="0.3">
      <c r="A52">
        <v>4</v>
      </c>
      <c r="B52">
        <v>2021</v>
      </c>
      <c r="C52">
        <v>99</v>
      </c>
      <c r="D52">
        <v>23</v>
      </c>
      <c r="E52">
        <v>31915</v>
      </c>
      <c r="F52">
        <v>170</v>
      </c>
      <c r="H52">
        <v>29225</v>
      </c>
      <c r="I52">
        <v>84.234607351082815</v>
      </c>
      <c r="J52">
        <v>12.513968763684083</v>
      </c>
      <c r="K52">
        <v>14.671151753635584</v>
      </c>
      <c r="L52">
        <v>59.685332763045203</v>
      </c>
      <c r="M52">
        <v>11.715603561524013</v>
      </c>
      <c r="N52">
        <v>46.285870675813754</v>
      </c>
      <c r="O52">
        <v>45.212779156327549</v>
      </c>
      <c r="P52">
        <v>130.52966720186828</v>
      </c>
      <c r="Q52">
        <v>128.88082031820176</v>
      </c>
      <c r="R52">
        <v>92.404357028170892</v>
      </c>
      <c r="S52">
        <v>86.100744416873312</v>
      </c>
      <c r="T52">
        <v>2.157182989951492</v>
      </c>
      <c r="U52">
        <v>60.586347305389211</v>
      </c>
      <c r="V52">
        <v>60.585265098594483</v>
      </c>
      <c r="W52">
        <v>0.66398631308810963</v>
      </c>
      <c r="X52">
        <v>99</v>
      </c>
      <c r="Y52">
        <v>29225</v>
      </c>
      <c r="Z52">
        <v>27404</v>
      </c>
      <c r="AA52">
        <v>1821</v>
      </c>
      <c r="AB52">
        <v>999</v>
      </c>
    </row>
    <row r="53" spans="1:28" x14ac:dyDescent="0.3">
      <c r="A53">
        <v>4</v>
      </c>
      <c r="B53">
        <v>2021</v>
      </c>
      <c r="C53">
        <v>99</v>
      </c>
      <c r="D53">
        <v>24</v>
      </c>
      <c r="E53">
        <v>31915</v>
      </c>
      <c r="F53">
        <v>170</v>
      </c>
      <c r="H53">
        <v>30203</v>
      </c>
      <c r="I53">
        <v>84.105817294655594</v>
      </c>
      <c r="J53">
        <v>12.758348176960277</v>
      </c>
      <c r="K53">
        <v>14.854779988742854</v>
      </c>
      <c r="L53">
        <v>59.739688441545489</v>
      </c>
      <c r="M53">
        <v>11.691715438583859</v>
      </c>
      <c r="N53">
        <v>46.284270602348322</v>
      </c>
      <c r="O53">
        <v>45.515431313388333</v>
      </c>
      <c r="P53">
        <v>129.14697008251844</v>
      </c>
      <c r="Q53">
        <v>129.45563270202479</v>
      </c>
      <c r="R53">
        <v>92.087934857683024</v>
      </c>
      <c r="S53">
        <v>86.373608637174016</v>
      </c>
      <c r="T53">
        <v>2.0964318117825775</v>
      </c>
      <c r="U53">
        <v>60.397377743932722</v>
      </c>
      <c r="V53">
        <v>60.39346985233032</v>
      </c>
      <c r="W53">
        <v>0.66526503989669916</v>
      </c>
      <c r="X53">
        <v>99</v>
      </c>
      <c r="Y53">
        <v>30203</v>
      </c>
      <c r="Z53">
        <v>27509</v>
      </c>
      <c r="AA53">
        <v>2694</v>
      </c>
      <c r="AB53">
        <v>999</v>
      </c>
    </row>
    <row r="54" spans="1:28" x14ac:dyDescent="0.3">
      <c r="A54">
        <v>4</v>
      </c>
      <c r="B54">
        <v>2021</v>
      </c>
      <c r="C54">
        <v>99</v>
      </c>
      <c r="D54">
        <v>25</v>
      </c>
      <c r="E54">
        <v>31915</v>
      </c>
      <c r="F54">
        <v>170</v>
      </c>
      <c r="H54">
        <v>28995</v>
      </c>
      <c r="I54">
        <v>83.453526461136477</v>
      </c>
      <c r="J54">
        <v>12.432565952735413</v>
      </c>
      <c r="K54">
        <v>14.444450077599525</v>
      </c>
      <c r="L54">
        <v>59.258589756854683</v>
      </c>
      <c r="M54">
        <v>11.653808269385022</v>
      </c>
      <c r="N54">
        <v>46.313786126064223</v>
      </c>
      <c r="O54">
        <v>45.355285763371889</v>
      </c>
      <c r="P54">
        <v>129.44145382354063</v>
      </c>
      <c r="Q54">
        <v>129.05917611575612</v>
      </c>
      <c r="R54">
        <v>90.970190508914982</v>
      </c>
      <c r="S54">
        <v>85.300339785438851</v>
      </c>
      <c r="T54">
        <v>2.0118841248641113</v>
      </c>
      <c r="U54">
        <v>60.685118123814448</v>
      </c>
      <c r="V54">
        <v>60.686902924981581</v>
      </c>
      <c r="W54">
        <v>0.66297637523710995</v>
      </c>
      <c r="X54">
        <v>99</v>
      </c>
      <c r="Y54">
        <v>28995</v>
      </c>
      <c r="Z54">
        <v>26193</v>
      </c>
      <c r="AA54">
        <v>2802</v>
      </c>
      <c r="AB54">
        <v>999</v>
      </c>
    </row>
    <row r="55" spans="1:28" x14ac:dyDescent="0.3">
      <c r="A55">
        <v>4</v>
      </c>
      <c r="B55">
        <v>2021</v>
      </c>
      <c r="C55">
        <v>99</v>
      </c>
      <c r="D55">
        <v>26</v>
      </c>
      <c r="E55">
        <v>31915</v>
      </c>
      <c r="F55">
        <v>170</v>
      </c>
      <c r="H55">
        <v>26301</v>
      </c>
      <c r="I55">
        <v>84.381084361043932</v>
      </c>
      <c r="J55">
        <v>12.74200551056191</v>
      </c>
      <c r="K55">
        <v>14.76197140793137</v>
      </c>
      <c r="L55">
        <v>59.764174746207217</v>
      </c>
      <c r="M55">
        <v>11.651607247223909</v>
      </c>
      <c r="N55">
        <v>45.87317358270019</v>
      </c>
      <c r="O55">
        <v>45.512148284211399</v>
      </c>
      <c r="P55">
        <v>129.0788594806713</v>
      </c>
      <c r="Q55">
        <v>131.49920681305835</v>
      </c>
      <c r="R55">
        <v>92.965776070802747</v>
      </c>
      <c r="S55">
        <v>86.202630040911373</v>
      </c>
      <c r="T55">
        <v>2.0199658973694632</v>
      </c>
      <c r="U55">
        <v>60.478879130071107</v>
      </c>
      <c r="V55">
        <v>60.47951083463861</v>
      </c>
      <c r="W55">
        <v>0.68913729515987987</v>
      </c>
      <c r="X55">
        <v>99</v>
      </c>
      <c r="Y55">
        <v>26301</v>
      </c>
      <c r="Z55">
        <v>23954</v>
      </c>
      <c r="AA55">
        <v>2347</v>
      </c>
      <c r="AB55">
        <v>999</v>
      </c>
    </row>
    <row r="56" spans="1:28" x14ac:dyDescent="0.3">
      <c r="A56">
        <v>4</v>
      </c>
      <c r="B56">
        <v>2021</v>
      </c>
      <c r="C56">
        <v>99</v>
      </c>
      <c r="D56">
        <v>27</v>
      </c>
      <c r="E56">
        <v>31915</v>
      </c>
      <c r="F56">
        <v>170</v>
      </c>
      <c r="H56">
        <v>32239</v>
      </c>
      <c r="I56">
        <v>84.141474602387177</v>
      </c>
      <c r="J56">
        <v>12.620487066593304</v>
      </c>
      <c r="K56">
        <v>14.764279599243263</v>
      </c>
      <c r="L56">
        <v>59.807035267843482</v>
      </c>
      <c r="M56">
        <v>11.699490919097618</v>
      </c>
      <c r="N56">
        <v>45.606219042377553</v>
      </c>
      <c r="O56">
        <v>45.133152173913047</v>
      </c>
      <c r="P56">
        <v>126.703185195377</v>
      </c>
      <c r="Q56">
        <v>127.77848101265822</v>
      </c>
      <c r="R56">
        <v>92.144895432030978</v>
      </c>
      <c r="S56">
        <v>86.231459823885729</v>
      </c>
      <c r="T56">
        <v>2.1437925326499627</v>
      </c>
      <c r="U56">
        <v>60.7437575607184</v>
      </c>
      <c r="V56">
        <v>60.67779505877489</v>
      </c>
      <c r="W56">
        <v>0.62380967151586575</v>
      </c>
      <c r="X56">
        <v>99</v>
      </c>
      <c r="Y56">
        <v>32239</v>
      </c>
      <c r="Z56">
        <v>29072</v>
      </c>
      <c r="AA56">
        <v>3167</v>
      </c>
      <c r="AB56">
        <v>999</v>
      </c>
    </row>
    <row r="57" spans="1:28" x14ac:dyDescent="0.3">
      <c r="A57">
        <v>4</v>
      </c>
      <c r="B57">
        <v>2021</v>
      </c>
      <c r="C57">
        <v>99</v>
      </c>
      <c r="D57">
        <v>28</v>
      </c>
      <c r="E57">
        <v>31915</v>
      </c>
      <c r="F57">
        <v>170</v>
      </c>
      <c r="H57">
        <v>25643</v>
      </c>
      <c r="I57">
        <v>83.693592787261593</v>
      </c>
      <c r="J57">
        <v>12.64195844956077</v>
      </c>
      <c r="K57">
        <v>14.837558398003251</v>
      </c>
      <c r="L57">
        <v>59.534880474203355</v>
      </c>
      <c r="M57">
        <v>11.693692493442752</v>
      </c>
      <c r="N57">
        <v>45.944252466797117</v>
      </c>
      <c r="O57">
        <v>45.217203047587347</v>
      </c>
      <c r="P57">
        <v>126.97510304342391</v>
      </c>
      <c r="Q57">
        <v>127.90228569049502</v>
      </c>
      <c r="R57">
        <v>92.489187726383847</v>
      </c>
      <c r="S57">
        <v>86.027161830217565</v>
      </c>
      <c r="T57">
        <v>2.1955999484424815</v>
      </c>
      <c r="U57">
        <v>60.685450220333031</v>
      </c>
      <c r="V57">
        <v>60.540201652905985</v>
      </c>
      <c r="W57">
        <v>0.67905471278711516</v>
      </c>
      <c r="X57">
        <v>99</v>
      </c>
      <c r="Y57">
        <v>25643</v>
      </c>
      <c r="Z57">
        <v>24019</v>
      </c>
      <c r="AA57">
        <v>1624</v>
      </c>
      <c r="AB57">
        <v>999</v>
      </c>
    </row>
    <row r="58" spans="1:28" x14ac:dyDescent="0.3">
      <c r="A58">
        <v>4</v>
      </c>
      <c r="B58">
        <v>2021</v>
      </c>
      <c r="C58">
        <v>99</v>
      </c>
      <c r="D58">
        <v>29</v>
      </c>
      <c r="E58">
        <v>31915</v>
      </c>
      <c r="F58">
        <v>170</v>
      </c>
      <c r="H58">
        <v>26803</v>
      </c>
      <c r="I58">
        <v>82.781308056161507</v>
      </c>
      <c r="J58">
        <v>12.51502794868702</v>
      </c>
      <c r="K58">
        <v>14.76156848114006</v>
      </c>
      <c r="L58">
        <v>59.403630936835505</v>
      </c>
      <c r="M58">
        <v>11.949997989303156</v>
      </c>
      <c r="N58">
        <v>46.347609281376918</v>
      </c>
      <c r="O58">
        <v>45.685567217597615</v>
      </c>
      <c r="P58">
        <v>129.80476133027705</v>
      </c>
      <c r="Q58">
        <v>130.40246109301484</v>
      </c>
      <c r="R58">
        <v>92.256870551333307</v>
      </c>
      <c r="S58">
        <v>86.17840511521311</v>
      </c>
      <c r="T58">
        <v>2.2465405324530447</v>
      </c>
      <c r="U58">
        <v>60.774055143081007</v>
      </c>
      <c r="V58">
        <v>60.635488896408347</v>
      </c>
      <c r="W58">
        <v>0.60590232436667535</v>
      </c>
      <c r="X58">
        <v>99</v>
      </c>
      <c r="Y58">
        <v>26803</v>
      </c>
      <c r="Z58">
        <v>24867</v>
      </c>
      <c r="AA58">
        <v>1936</v>
      </c>
      <c r="AB58">
        <v>999</v>
      </c>
    </row>
    <row r="59" spans="1:28" x14ac:dyDescent="0.3">
      <c r="A59">
        <v>4</v>
      </c>
      <c r="B59">
        <v>2021</v>
      </c>
      <c r="C59">
        <v>99</v>
      </c>
      <c r="D59">
        <v>30</v>
      </c>
      <c r="E59">
        <v>31915</v>
      </c>
      <c r="F59">
        <v>170</v>
      </c>
      <c r="H59">
        <v>27562</v>
      </c>
      <c r="I59">
        <v>82.946919661710112</v>
      </c>
      <c r="J59">
        <v>12.700081786210838</v>
      </c>
      <c r="K59">
        <v>14.797786807923984</v>
      </c>
      <c r="L59">
        <v>58.866026413177359</v>
      </c>
      <c r="M59">
        <v>11.987617567678148</v>
      </c>
      <c r="N59">
        <v>46.828616995174627</v>
      </c>
      <c r="O59">
        <v>46.119489654044337</v>
      </c>
      <c r="P59">
        <v>129.30019628690602</v>
      </c>
      <c r="Q59">
        <v>130.34611924429541</v>
      </c>
      <c r="R59">
        <v>91.793906927291644</v>
      </c>
      <c r="S59">
        <v>85.588443608407559</v>
      </c>
      <c r="T59">
        <v>2.097705021713141</v>
      </c>
      <c r="U59">
        <v>60.648392714607077</v>
      </c>
      <c r="V59">
        <v>60.541432038058609</v>
      </c>
      <c r="W59">
        <v>0.73053479428198254</v>
      </c>
      <c r="X59">
        <v>99</v>
      </c>
      <c r="Y59">
        <v>27562</v>
      </c>
      <c r="Z59">
        <v>24454</v>
      </c>
      <c r="AA59">
        <v>3108</v>
      </c>
      <c r="AB59">
        <v>999</v>
      </c>
    </row>
    <row r="60" spans="1:28" x14ac:dyDescent="0.3">
      <c r="A60">
        <v>4</v>
      </c>
      <c r="B60">
        <v>2021</v>
      </c>
      <c r="C60">
        <v>99</v>
      </c>
      <c r="D60">
        <v>31</v>
      </c>
      <c r="E60">
        <v>31915</v>
      </c>
      <c r="F60">
        <v>170</v>
      </c>
      <c r="H60">
        <v>27738</v>
      </c>
      <c r="I60">
        <v>83.74713028395999</v>
      </c>
      <c r="J60">
        <v>12.65424242424243</v>
      </c>
      <c r="K60">
        <v>14.77396423678705</v>
      </c>
      <c r="L60">
        <v>59.133892133534893</v>
      </c>
      <c r="M60">
        <v>12.005120435120451</v>
      </c>
      <c r="N60">
        <v>47.323465423465422</v>
      </c>
      <c r="O60">
        <v>46.58383838383839</v>
      </c>
      <c r="P60">
        <v>131.01406371406375</v>
      </c>
      <c r="Q60">
        <v>131.63477078477078</v>
      </c>
      <c r="R60">
        <v>91.89449106449085</v>
      </c>
      <c r="S60">
        <v>85.91390054390105</v>
      </c>
      <c r="T60">
        <v>2.119721812544614</v>
      </c>
      <c r="U60">
        <v>60.709532049895451</v>
      </c>
      <c r="V60">
        <v>60.552266569214083</v>
      </c>
      <c r="W60">
        <v>0.6507318480063452</v>
      </c>
      <c r="X60">
        <v>99</v>
      </c>
      <c r="Y60">
        <v>27738</v>
      </c>
      <c r="Z60">
        <v>25740</v>
      </c>
      <c r="AA60">
        <v>1998</v>
      </c>
      <c r="AB60">
        <v>999</v>
      </c>
    </row>
    <row r="61" spans="1:28" x14ac:dyDescent="0.3">
      <c r="A61">
        <v>4</v>
      </c>
      <c r="B61">
        <v>2021</v>
      </c>
      <c r="C61">
        <v>99</v>
      </c>
      <c r="D61">
        <v>32</v>
      </c>
      <c r="E61">
        <v>31915</v>
      </c>
      <c r="F61">
        <v>170</v>
      </c>
      <c r="H61">
        <v>29948</v>
      </c>
      <c r="I61">
        <v>83.301148650472754</v>
      </c>
      <c r="J61">
        <v>12.605552132787309</v>
      </c>
      <c r="K61">
        <v>14.687710364631961</v>
      </c>
      <c r="L61">
        <v>58.729273073327001</v>
      </c>
      <c r="M61">
        <v>12.118725763780741</v>
      </c>
      <c r="N61">
        <v>47.876707860689315</v>
      </c>
      <c r="O61">
        <v>47.244228608705086</v>
      </c>
      <c r="P61">
        <v>128.04798318414089</v>
      </c>
      <c r="Q61">
        <v>129.91726162432502</v>
      </c>
      <c r="R61">
        <v>92.423498713442626</v>
      </c>
      <c r="S61">
        <v>85.540600877033455</v>
      </c>
      <c r="T61">
        <v>2.0821582318446556</v>
      </c>
      <c r="U61">
        <v>60.7413516762388</v>
      </c>
      <c r="V61">
        <v>60.595157249373997</v>
      </c>
      <c r="W61">
        <v>0.62331374382262594</v>
      </c>
      <c r="X61">
        <v>99</v>
      </c>
      <c r="Y61">
        <v>29948</v>
      </c>
      <c r="Z61">
        <v>27593</v>
      </c>
      <c r="AA61">
        <v>2355</v>
      </c>
      <c r="AB61">
        <v>999</v>
      </c>
    </row>
    <row r="62" spans="1:28" x14ac:dyDescent="0.3">
      <c r="A62">
        <v>4</v>
      </c>
      <c r="B62">
        <v>2021</v>
      </c>
      <c r="C62">
        <v>99</v>
      </c>
      <c r="D62">
        <v>33</v>
      </c>
      <c r="E62">
        <v>31915</v>
      </c>
      <c r="F62">
        <v>170</v>
      </c>
      <c r="H62">
        <v>28332</v>
      </c>
      <c r="I62">
        <v>84.351669483219851</v>
      </c>
      <c r="J62">
        <v>12.631781848777999</v>
      </c>
      <c r="K62">
        <v>14.752148101087151</v>
      </c>
      <c r="L62">
        <v>59.327954256670949</v>
      </c>
      <c r="M62">
        <v>11.959108119478397</v>
      </c>
      <c r="N62">
        <v>47.769342563200382</v>
      </c>
      <c r="O62">
        <v>46.718208589895589</v>
      </c>
      <c r="P62">
        <v>128.81944391325968</v>
      </c>
      <c r="Q62">
        <v>129.69246949936897</v>
      </c>
      <c r="R62">
        <v>92.210119707806413</v>
      </c>
      <c r="S62">
        <v>86.002883696026004</v>
      </c>
      <c r="T62">
        <v>2.120366252309148</v>
      </c>
      <c r="U62">
        <v>60.745340957221522</v>
      </c>
      <c r="V62">
        <v>60.606648201195007</v>
      </c>
      <c r="W62">
        <v>0.62117040801920076</v>
      </c>
      <c r="X62">
        <v>99</v>
      </c>
      <c r="Y62">
        <v>28332</v>
      </c>
      <c r="Z62">
        <v>26147</v>
      </c>
      <c r="AA62">
        <v>2185</v>
      </c>
      <c r="AB62">
        <v>999</v>
      </c>
    </row>
    <row r="63" spans="1:28" x14ac:dyDescent="0.3">
      <c r="A63">
        <v>4</v>
      </c>
      <c r="B63">
        <v>2021</v>
      </c>
      <c r="C63">
        <v>99</v>
      </c>
      <c r="D63">
        <v>34</v>
      </c>
      <c r="E63">
        <v>31915</v>
      </c>
      <c r="F63">
        <v>170</v>
      </c>
      <c r="H63">
        <v>30190</v>
      </c>
      <c r="I63">
        <v>83.82229214254906</v>
      </c>
      <c r="J63">
        <v>12.606669541469079</v>
      </c>
      <c r="K63">
        <v>14.695868499503153</v>
      </c>
      <c r="L63">
        <v>59.633052666445806</v>
      </c>
      <c r="M63">
        <v>11.981766566048716</v>
      </c>
      <c r="N63">
        <v>47.653586315940785</v>
      </c>
      <c r="O63">
        <v>46.607948828518033</v>
      </c>
      <c r="P63">
        <v>130.02971826936897</v>
      </c>
      <c r="Q63">
        <v>131.18520914187147</v>
      </c>
      <c r="R63">
        <v>92.657546356187325</v>
      </c>
      <c r="S63">
        <v>86.307611039240513</v>
      </c>
      <c r="T63">
        <v>2.0891989580340748</v>
      </c>
      <c r="U63">
        <v>60.793408413381911</v>
      </c>
      <c r="V63">
        <v>60.683532363826863</v>
      </c>
      <c r="W63">
        <v>0.63971513746273612</v>
      </c>
      <c r="X63">
        <v>99</v>
      </c>
      <c r="Y63">
        <v>30190</v>
      </c>
      <c r="Z63">
        <v>27828</v>
      </c>
      <c r="AA63">
        <v>2362</v>
      </c>
      <c r="AB63">
        <v>999</v>
      </c>
    </row>
    <row r="64" spans="1:28" x14ac:dyDescent="0.3">
      <c r="A64">
        <v>4</v>
      </c>
      <c r="B64">
        <v>2021</v>
      </c>
      <c r="C64">
        <v>99</v>
      </c>
      <c r="D64">
        <v>35</v>
      </c>
      <c r="E64">
        <v>31915</v>
      </c>
      <c r="F64">
        <v>170</v>
      </c>
      <c r="H64">
        <v>27165</v>
      </c>
      <c r="I64">
        <v>84.434503950972811</v>
      </c>
      <c r="J64">
        <v>12.584034077463148</v>
      </c>
      <c r="K64">
        <v>14.68587815203391</v>
      </c>
      <c r="L64">
        <v>59.455156267256363</v>
      </c>
      <c r="M64">
        <v>11.814230496174263</v>
      </c>
      <c r="N64">
        <v>46.497672951013662</v>
      </c>
      <c r="O64">
        <v>45.582156661670737</v>
      </c>
      <c r="P64">
        <v>126.88755225999844</v>
      </c>
      <c r="Q64">
        <v>127.1154452946281</v>
      </c>
      <c r="R64">
        <v>92.456101601325216</v>
      </c>
      <c r="S64">
        <v>85.903841602903015</v>
      </c>
      <c r="T64">
        <v>2.1018440745707654</v>
      </c>
      <c r="U64">
        <v>60.793152954168974</v>
      </c>
      <c r="V64">
        <v>60.660182435662847</v>
      </c>
      <c r="W64">
        <v>0.59175409534327272</v>
      </c>
      <c r="X64">
        <v>99</v>
      </c>
      <c r="Y64">
        <v>27165</v>
      </c>
      <c r="Z64">
        <v>25354</v>
      </c>
      <c r="AA64">
        <v>1811</v>
      </c>
      <c r="AB64">
        <v>999</v>
      </c>
    </row>
    <row r="65" spans="1:28" x14ac:dyDescent="0.3">
      <c r="A65">
        <v>4</v>
      </c>
      <c r="B65">
        <v>2021</v>
      </c>
      <c r="C65">
        <v>99</v>
      </c>
      <c r="D65">
        <v>36</v>
      </c>
      <c r="E65">
        <v>31915</v>
      </c>
      <c r="F65">
        <v>170</v>
      </c>
      <c r="H65">
        <v>26708</v>
      </c>
      <c r="I65">
        <v>84.230043425407345</v>
      </c>
      <c r="J65">
        <v>12.590294964904444</v>
      </c>
      <c r="K65">
        <v>14.676674030253125</v>
      </c>
      <c r="L65">
        <v>59.18567732514601</v>
      </c>
      <c r="M65">
        <v>11.956075790157064</v>
      </c>
      <c r="N65">
        <v>47.121028928469997</v>
      </c>
      <c r="O65">
        <v>46.451495110966867</v>
      </c>
      <c r="P65">
        <v>126.06495719560188</v>
      </c>
      <c r="Q65">
        <v>127.94835071205422</v>
      </c>
      <c r="R65">
        <v>91.318667586319521</v>
      </c>
      <c r="S65">
        <v>85.67372905424611</v>
      </c>
      <c r="T65">
        <v>2.0863790653486798</v>
      </c>
      <c r="U65">
        <v>60.761082821626481</v>
      </c>
      <c r="V65">
        <v>60.631768292163237</v>
      </c>
      <c r="W65">
        <v>0.59259397933203517</v>
      </c>
      <c r="X65">
        <v>99</v>
      </c>
      <c r="Y65">
        <v>26708</v>
      </c>
      <c r="Z65">
        <v>24647</v>
      </c>
      <c r="AA65">
        <v>2061</v>
      </c>
      <c r="AB65">
        <v>999</v>
      </c>
    </row>
    <row r="66" spans="1:28" x14ac:dyDescent="0.3">
      <c r="A66">
        <v>4</v>
      </c>
      <c r="B66">
        <v>2021</v>
      </c>
      <c r="C66">
        <v>99</v>
      </c>
      <c r="D66">
        <v>37</v>
      </c>
      <c r="E66">
        <v>31915</v>
      </c>
      <c r="F66">
        <v>170</v>
      </c>
      <c r="H66">
        <v>28024</v>
      </c>
      <c r="I66">
        <v>84.574300592441588</v>
      </c>
      <c r="J66">
        <v>12.565520700698375</v>
      </c>
      <c r="K66">
        <v>14.87946296031966</v>
      </c>
      <c r="L66">
        <v>58.924478304310384</v>
      </c>
      <c r="M66">
        <v>12.09305089323618</v>
      </c>
      <c r="N66">
        <v>47.204614731643311</v>
      </c>
      <c r="O66">
        <v>46.436894702318945</v>
      </c>
      <c r="P66">
        <v>127.4047922213219</v>
      </c>
      <c r="Q66">
        <v>127.9129914727785</v>
      </c>
      <c r="R66">
        <v>91.849110622371839</v>
      </c>
      <c r="S66">
        <v>85.726264613959685</v>
      </c>
      <c r="T66">
        <v>2.3139422596212902</v>
      </c>
      <c r="U66">
        <v>60.66871253211535</v>
      </c>
      <c r="V66">
        <v>60.527613021436913</v>
      </c>
      <c r="W66">
        <v>0.57211675706537268</v>
      </c>
      <c r="X66">
        <v>99</v>
      </c>
      <c r="Y66">
        <v>28024</v>
      </c>
      <c r="Z66">
        <v>25917</v>
      </c>
      <c r="AA66">
        <v>2107</v>
      </c>
      <c r="AB66">
        <v>999</v>
      </c>
    </row>
    <row r="67" spans="1:28" x14ac:dyDescent="0.3">
      <c r="A67">
        <v>4</v>
      </c>
      <c r="B67">
        <v>2021</v>
      </c>
      <c r="C67">
        <v>99</v>
      </c>
      <c r="D67">
        <v>38</v>
      </c>
      <c r="E67">
        <v>31915</v>
      </c>
      <c r="F67">
        <v>170</v>
      </c>
      <c r="H67">
        <v>28337</v>
      </c>
      <c r="I67">
        <v>84.118858727866581</v>
      </c>
      <c r="J67">
        <v>12.434685606206816</v>
      </c>
      <c r="K67">
        <v>14.657744644810643</v>
      </c>
      <c r="L67">
        <v>58.879579701450737</v>
      </c>
      <c r="M67">
        <v>11.910942988381676</v>
      </c>
      <c r="N67">
        <v>47.414521171884047</v>
      </c>
      <c r="O67">
        <v>46.853475894545888</v>
      </c>
      <c r="P67">
        <v>131.4047168718879</v>
      </c>
      <c r="Q67">
        <v>132.80399119928973</v>
      </c>
      <c r="R67">
        <v>90.619631759755933</v>
      </c>
      <c r="S67">
        <v>85.336835604276189</v>
      </c>
      <c r="T67">
        <v>2.2230590386038287</v>
      </c>
      <c r="U67">
        <v>60.814165225676689</v>
      </c>
      <c r="V67">
        <v>60.714487489055188</v>
      </c>
      <c r="W67">
        <v>0.639305501640964</v>
      </c>
      <c r="X67">
        <v>99</v>
      </c>
      <c r="Y67">
        <v>28337</v>
      </c>
      <c r="Z67">
        <v>25907</v>
      </c>
      <c r="AA67">
        <v>2430</v>
      </c>
      <c r="AB67">
        <v>999</v>
      </c>
    </row>
    <row r="68" spans="1:28" x14ac:dyDescent="0.3">
      <c r="A68">
        <v>4</v>
      </c>
      <c r="B68">
        <v>2021</v>
      </c>
      <c r="C68">
        <v>99</v>
      </c>
      <c r="D68">
        <v>39</v>
      </c>
      <c r="E68">
        <v>31915</v>
      </c>
      <c r="F68">
        <v>170</v>
      </c>
      <c r="H68">
        <v>28839</v>
      </c>
      <c r="I68">
        <v>85.686788717043996</v>
      </c>
      <c r="J68">
        <v>12.739464059117772</v>
      </c>
      <c r="K68">
        <v>15.045024446062705</v>
      </c>
      <c r="L68">
        <v>59.600974374978115</v>
      </c>
      <c r="M68">
        <v>11.956505187728585</v>
      </c>
      <c r="N68">
        <v>47.02119877584532</v>
      </c>
      <c r="O68">
        <v>46.289915652758062</v>
      </c>
      <c r="P68">
        <v>129.59106516384261</v>
      </c>
      <c r="Q68">
        <v>130.85660968873631</v>
      </c>
      <c r="R68">
        <v>92.002179592446069</v>
      </c>
      <c r="S68">
        <v>86.497693513472896</v>
      </c>
      <c r="T68">
        <v>2.3055603869449328</v>
      </c>
      <c r="U68">
        <v>60.565657616422222</v>
      </c>
      <c r="V68">
        <v>60.445737897153087</v>
      </c>
      <c r="W68">
        <v>0.68057144838586625</v>
      </c>
      <c r="X68">
        <v>99</v>
      </c>
      <c r="Y68">
        <v>28839</v>
      </c>
      <c r="Z68">
        <v>26794</v>
      </c>
      <c r="AA68">
        <v>2045</v>
      </c>
      <c r="AB68">
        <v>999</v>
      </c>
    </row>
    <row r="69" spans="1:28" x14ac:dyDescent="0.3">
      <c r="A69">
        <v>4</v>
      </c>
      <c r="B69">
        <v>2021</v>
      </c>
      <c r="C69">
        <v>99</v>
      </c>
      <c r="D69">
        <v>40</v>
      </c>
      <c r="E69">
        <v>31915</v>
      </c>
      <c r="F69">
        <v>170</v>
      </c>
      <c r="H69">
        <v>28301</v>
      </c>
      <c r="I69">
        <v>84.387806078706546</v>
      </c>
      <c r="J69">
        <v>12.604478006418679</v>
      </c>
      <c r="K69">
        <v>14.772100632486559</v>
      </c>
      <c r="L69">
        <v>58.727955549273517</v>
      </c>
      <c r="M69">
        <v>11.971825561638772</v>
      </c>
      <c r="N69">
        <v>46.830507834623361</v>
      </c>
      <c r="O69">
        <v>45.884915990183117</v>
      </c>
      <c r="P69">
        <v>128.2885406834057</v>
      </c>
      <c r="Q69">
        <v>128.96877477817631</v>
      </c>
      <c r="R69">
        <v>91.333683216915503</v>
      </c>
      <c r="S69">
        <v>85.471746271473933</v>
      </c>
      <c r="T69">
        <v>2.1676226260678786</v>
      </c>
      <c r="U69">
        <v>60.700929295784597</v>
      </c>
      <c r="V69">
        <v>60.551827222780418</v>
      </c>
      <c r="W69">
        <v>0.61156849581286887</v>
      </c>
      <c r="X69">
        <v>99</v>
      </c>
      <c r="Y69">
        <v>28301</v>
      </c>
      <c r="Z69">
        <v>26485</v>
      </c>
      <c r="AA69">
        <v>1816</v>
      </c>
      <c r="AB69">
        <v>999</v>
      </c>
    </row>
    <row r="70" spans="1:28" x14ac:dyDescent="0.3">
      <c r="A70">
        <v>4</v>
      </c>
      <c r="B70">
        <v>2021</v>
      </c>
      <c r="C70">
        <v>99</v>
      </c>
      <c r="D70">
        <v>41</v>
      </c>
      <c r="E70">
        <v>31915</v>
      </c>
      <c r="F70">
        <v>170</v>
      </c>
      <c r="H70">
        <v>31392</v>
      </c>
      <c r="I70">
        <v>85.681508018378238</v>
      </c>
      <c r="J70">
        <v>12.701626503898702</v>
      </c>
      <c r="K70">
        <v>14.914723496432211</v>
      </c>
      <c r="L70">
        <v>59.742496177369922</v>
      </c>
      <c r="M70">
        <v>12.043467522845196</v>
      </c>
      <c r="N70">
        <v>46.671453268884733</v>
      </c>
      <c r="O70">
        <v>45.951099036799199</v>
      </c>
      <c r="P70">
        <v>128.3976996083689</v>
      </c>
      <c r="Q70">
        <v>130.09649648943301</v>
      </c>
      <c r="R70">
        <v>92.148227075467645</v>
      </c>
      <c r="S70">
        <v>86.737924708040509</v>
      </c>
      <c r="T70">
        <v>2.213096992533512</v>
      </c>
      <c r="U70">
        <v>60.664118246687053</v>
      </c>
      <c r="V70">
        <v>60.6022956599396</v>
      </c>
      <c r="W70">
        <v>0.65344673802242603</v>
      </c>
      <c r="X70">
        <v>99</v>
      </c>
      <c r="Y70">
        <v>31392</v>
      </c>
      <c r="Z70">
        <v>28343</v>
      </c>
      <c r="AA70">
        <v>3049</v>
      </c>
      <c r="AB70">
        <v>999</v>
      </c>
    </row>
    <row r="71" spans="1:28" x14ac:dyDescent="0.3">
      <c r="A71">
        <v>4</v>
      </c>
      <c r="B71">
        <v>2021</v>
      </c>
      <c r="C71">
        <v>99</v>
      </c>
      <c r="D71">
        <v>42</v>
      </c>
      <c r="E71">
        <v>31915</v>
      </c>
      <c r="F71">
        <v>170</v>
      </c>
      <c r="H71">
        <v>29302</v>
      </c>
      <c r="I71">
        <v>85.103443442730182</v>
      </c>
      <c r="J71">
        <v>12.664295095500778</v>
      </c>
      <c r="K71">
        <v>14.881451095488423</v>
      </c>
      <c r="L71">
        <v>59.373817486860517</v>
      </c>
      <c r="M71">
        <v>11.854155878269452</v>
      </c>
      <c r="N71">
        <v>46.745806596870416</v>
      </c>
      <c r="O71">
        <v>45.953281549026222</v>
      </c>
      <c r="P71">
        <v>125.27483207625056</v>
      </c>
      <c r="Q71">
        <v>126.49090022139664</v>
      </c>
      <c r="R71">
        <v>91.839761341889357</v>
      </c>
      <c r="S71">
        <v>86.068910653307313</v>
      </c>
      <c r="T71">
        <v>2.2171559999876425</v>
      </c>
      <c r="U71">
        <v>60.674322571838097</v>
      </c>
      <c r="V71">
        <v>60.593756806963306</v>
      </c>
      <c r="W71">
        <v>0.61552112483789501</v>
      </c>
      <c r="X71">
        <v>99</v>
      </c>
      <c r="Y71">
        <v>29302</v>
      </c>
      <c r="Z71">
        <v>26649</v>
      </c>
      <c r="AA71">
        <v>2653</v>
      </c>
      <c r="AB71">
        <v>999</v>
      </c>
    </row>
    <row r="72" spans="1:28" x14ac:dyDescent="0.3">
      <c r="A72">
        <v>4</v>
      </c>
      <c r="B72">
        <v>2021</v>
      </c>
      <c r="C72">
        <v>99</v>
      </c>
      <c r="D72">
        <v>43</v>
      </c>
      <c r="E72">
        <v>31915</v>
      </c>
      <c r="F72">
        <v>170</v>
      </c>
      <c r="H72">
        <v>27117</v>
      </c>
      <c r="I72">
        <v>85.812921775157349</v>
      </c>
      <c r="J72">
        <v>12.558362601429092</v>
      </c>
      <c r="K72">
        <v>14.836427333407045</v>
      </c>
      <c r="L72">
        <v>59.793815318803262</v>
      </c>
      <c r="M72">
        <v>11.843066489039687</v>
      </c>
      <c r="N72">
        <v>47.202615962213883</v>
      </c>
      <c r="O72">
        <v>46.436639618909211</v>
      </c>
      <c r="P72">
        <v>134.93988938678297</v>
      </c>
      <c r="Q72">
        <v>136.07072786726417</v>
      </c>
      <c r="R72">
        <v>92.160574865770556</v>
      </c>
      <c r="S72">
        <v>86.503007549150013</v>
      </c>
      <c r="T72">
        <v>2.278064731977953</v>
      </c>
      <c r="U72">
        <v>60.768964118449688</v>
      </c>
      <c r="V72">
        <v>60.682627080706737</v>
      </c>
      <c r="W72">
        <v>0.59837002618283752</v>
      </c>
      <c r="X72">
        <v>99</v>
      </c>
      <c r="Y72">
        <v>27117</v>
      </c>
      <c r="Z72">
        <v>24771</v>
      </c>
      <c r="AA72">
        <v>2346</v>
      </c>
      <c r="AB72">
        <v>999</v>
      </c>
    </row>
    <row r="73" spans="1:28" x14ac:dyDescent="0.3">
      <c r="A73">
        <v>4</v>
      </c>
      <c r="B73">
        <v>2021</v>
      </c>
      <c r="C73">
        <v>99</v>
      </c>
      <c r="D73">
        <v>44</v>
      </c>
      <c r="E73">
        <v>31915</v>
      </c>
      <c r="F73">
        <v>170</v>
      </c>
      <c r="H73">
        <v>29434</v>
      </c>
      <c r="I73">
        <v>85.313633883532262</v>
      </c>
      <c r="J73">
        <v>12.632758100979627</v>
      </c>
      <c r="K73">
        <v>14.836991914112964</v>
      </c>
      <c r="L73">
        <v>59.644330026500008</v>
      </c>
      <c r="M73">
        <v>11.856654107008362</v>
      </c>
      <c r="N73">
        <v>47.628070836473249</v>
      </c>
      <c r="O73">
        <v>46.794235116804813</v>
      </c>
      <c r="P73">
        <v>136.08960060286361</v>
      </c>
      <c r="Q73">
        <v>137.47471740768651</v>
      </c>
      <c r="R73">
        <v>92.843579502637951</v>
      </c>
      <c r="S73">
        <v>86.299660889223588</v>
      </c>
      <c r="T73">
        <v>2.204233813133337</v>
      </c>
      <c r="U73">
        <v>60.706903580892813</v>
      </c>
      <c r="V73">
        <v>60.621468115356492</v>
      </c>
      <c r="W73">
        <v>0.64704083712713201</v>
      </c>
      <c r="X73">
        <v>99</v>
      </c>
      <c r="Y73">
        <v>29434</v>
      </c>
      <c r="Z73">
        <v>26540</v>
      </c>
      <c r="AA73">
        <v>2894</v>
      </c>
      <c r="AB73">
        <v>999</v>
      </c>
    </row>
    <row r="74" spans="1:28" x14ac:dyDescent="0.3">
      <c r="A74">
        <v>4</v>
      </c>
      <c r="B74">
        <v>2021</v>
      </c>
      <c r="C74">
        <v>99</v>
      </c>
      <c r="D74">
        <v>45</v>
      </c>
      <c r="E74">
        <v>31915</v>
      </c>
      <c r="F74">
        <v>170</v>
      </c>
      <c r="H74">
        <v>30476</v>
      </c>
      <c r="I74">
        <v>85.232179410234821</v>
      </c>
      <c r="J74">
        <v>12.617671449014731</v>
      </c>
      <c r="K74">
        <v>14.943670757317284</v>
      </c>
      <c r="L74">
        <v>59.300995209345125</v>
      </c>
      <c r="M74">
        <v>11.887028950941279</v>
      </c>
      <c r="N74">
        <v>48.45888526033832</v>
      </c>
      <c r="O74">
        <v>47.616996293985991</v>
      </c>
      <c r="P74">
        <v>138.19278611529003</v>
      </c>
      <c r="Q74">
        <v>140.17572377352951</v>
      </c>
      <c r="R74">
        <v>92.178255604887681</v>
      </c>
      <c r="S74">
        <v>85.946163725093612</v>
      </c>
      <c r="T74">
        <v>2.3259993083025567</v>
      </c>
      <c r="U74">
        <v>60.636205538784615</v>
      </c>
      <c r="V74">
        <v>60.543643180049614</v>
      </c>
      <c r="W74">
        <v>0.60280220501378157</v>
      </c>
      <c r="X74">
        <v>99</v>
      </c>
      <c r="Y74">
        <v>30476</v>
      </c>
      <c r="Z74">
        <v>27253</v>
      </c>
      <c r="AA74">
        <v>3223</v>
      </c>
      <c r="AB74">
        <v>999</v>
      </c>
    </row>
    <row r="75" spans="1:28" x14ac:dyDescent="0.3">
      <c r="A75">
        <v>4</v>
      </c>
      <c r="B75">
        <v>2021</v>
      </c>
      <c r="C75">
        <v>99</v>
      </c>
      <c r="D75">
        <v>46</v>
      </c>
      <c r="E75">
        <v>31915</v>
      </c>
      <c r="F75">
        <v>170</v>
      </c>
      <c r="H75">
        <v>30797</v>
      </c>
      <c r="I75">
        <v>84.234386458953509</v>
      </c>
      <c r="J75">
        <v>12.57802812909633</v>
      </c>
      <c r="K75">
        <v>14.850450043835449</v>
      </c>
      <c r="L75">
        <v>58.667337402993745</v>
      </c>
      <c r="M75">
        <v>12.032536224182602</v>
      </c>
      <c r="N75">
        <v>49.951004357530032</v>
      </c>
      <c r="O75">
        <v>49.004322102951058</v>
      </c>
      <c r="P75">
        <v>139.85304849966337</v>
      </c>
      <c r="Q75">
        <v>141.26428596733621</v>
      </c>
      <c r="R75">
        <v>90.874779466468823</v>
      </c>
      <c r="S75">
        <v>85.40177843908387</v>
      </c>
      <c r="T75">
        <v>2.2724219147391138</v>
      </c>
      <c r="U75">
        <v>60.662272299249921</v>
      </c>
      <c r="V75">
        <v>60.519778373472512</v>
      </c>
      <c r="W75">
        <v>0.61483261356625662</v>
      </c>
      <c r="X75">
        <v>99</v>
      </c>
      <c r="Y75">
        <v>30797</v>
      </c>
      <c r="Z75">
        <v>28227</v>
      </c>
      <c r="AA75">
        <v>2570</v>
      </c>
      <c r="AB75">
        <v>999</v>
      </c>
    </row>
    <row r="76" spans="1:28" x14ac:dyDescent="0.3">
      <c r="A76">
        <v>4</v>
      </c>
      <c r="B76">
        <v>2021</v>
      </c>
      <c r="C76">
        <v>99</v>
      </c>
      <c r="D76">
        <v>47</v>
      </c>
      <c r="E76">
        <v>31915</v>
      </c>
      <c r="F76">
        <v>170</v>
      </c>
      <c r="H76">
        <v>35336</v>
      </c>
      <c r="I76">
        <v>85.815205447603248</v>
      </c>
      <c r="J76">
        <v>12.73027648764074</v>
      </c>
      <c r="K76">
        <v>15.014922741679788</v>
      </c>
      <c r="L76">
        <v>59.635943230699411</v>
      </c>
      <c r="M76">
        <v>12.154209656806279</v>
      </c>
      <c r="N76">
        <v>49.873008946105188</v>
      </c>
      <c r="O76">
        <v>48.866275988903091</v>
      </c>
      <c r="P76">
        <v>139.90025248589501</v>
      </c>
      <c r="Q76">
        <v>141.11121847822699</v>
      </c>
      <c r="R76">
        <v>93.178778716374566</v>
      </c>
      <c r="S76">
        <v>86.652236526292512</v>
      </c>
      <c r="T76">
        <v>2.2846462540390515</v>
      </c>
      <c r="U76">
        <v>60.563844238170702</v>
      </c>
      <c r="V76">
        <v>60.468929426573773</v>
      </c>
      <c r="W76">
        <v>0.61203871405931631</v>
      </c>
      <c r="X76">
        <v>99</v>
      </c>
      <c r="Y76">
        <v>35336</v>
      </c>
      <c r="Z76">
        <v>32081</v>
      </c>
      <c r="AA76">
        <v>3255</v>
      </c>
      <c r="AB76">
        <v>999</v>
      </c>
    </row>
    <row r="77" spans="1:28" x14ac:dyDescent="0.3">
      <c r="A77">
        <v>4</v>
      </c>
      <c r="B77">
        <v>2021</v>
      </c>
      <c r="C77">
        <v>99</v>
      </c>
      <c r="D77">
        <v>48</v>
      </c>
      <c r="E77">
        <v>31915</v>
      </c>
      <c r="F77">
        <v>170</v>
      </c>
      <c r="H77">
        <v>37696</v>
      </c>
      <c r="I77">
        <v>84.401435157854692</v>
      </c>
      <c r="J77">
        <v>12.624515492630856</v>
      </c>
      <c r="K77">
        <v>14.84853485780978</v>
      </c>
      <c r="L77">
        <v>58.886820087011799</v>
      </c>
      <c r="M77">
        <v>11.969571776720544</v>
      </c>
      <c r="N77">
        <v>49.962196820239058</v>
      </c>
      <c r="O77">
        <v>49.056371126842279</v>
      </c>
      <c r="P77">
        <v>140.54044330973656</v>
      </c>
      <c r="Q77">
        <v>141.60783915515839</v>
      </c>
      <c r="R77">
        <v>91.37650574445837</v>
      </c>
      <c r="S77">
        <v>85.571010792619745</v>
      </c>
      <c r="T77">
        <v>2.2240193651789326</v>
      </c>
      <c r="U77">
        <v>60.639059847198638</v>
      </c>
      <c r="V77">
        <v>60.482834692732517</v>
      </c>
      <c r="W77">
        <v>0.65264219015280112</v>
      </c>
      <c r="X77">
        <v>99</v>
      </c>
      <c r="Y77">
        <v>37696</v>
      </c>
      <c r="Z77">
        <v>34468</v>
      </c>
      <c r="AA77">
        <v>3228</v>
      </c>
      <c r="AB77">
        <v>999</v>
      </c>
    </row>
    <row r="78" spans="1:28" x14ac:dyDescent="0.3">
      <c r="A78">
        <v>4</v>
      </c>
      <c r="B78">
        <v>2021</v>
      </c>
      <c r="C78">
        <v>99</v>
      </c>
      <c r="D78">
        <v>49</v>
      </c>
      <c r="E78">
        <v>31915</v>
      </c>
      <c r="F78">
        <v>170</v>
      </c>
      <c r="H78">
        <v>41177</v>
      </c>
      <c r="I78">
        <v>82.031602587482439</v>
      </c>
      <c r="J78">
        <v>12.348969971612419</v>
      </c>
      <c r="K78">
        <v>14.638641231755685</v>
      </c>
      <c r="L78">
        <v>58.380691162541801</v>
      </c>
      <c r="M78">
        <v>11.913055707477236</v>
      </c>
      <c r="N78">
        <v>49.821548558481133</v>
      </c>
      <c r="O78">
        <v>48.735213688569424</v>
      </c>
      <c r="P78">
        <v>142.50782613224987</v>
      </c>
      <c r="Q78">
        <v>142.31593614084437</v>
      </c>
      <c r="R78">
        <v>90.656348152199371</v>
      </c>
      <c r="S78">
        <v>84.81983488293389</v>
      </c>
      <c r="T78">
        <v>2.2896712601432658</v>
      </c>
      <c r="U78">
        <v>60.812225271389373</v>
      </c>
      <c r="V78">
        <v>60.630545953173723</v>
      </c>
      <c r="W78">
        <v>0.62668479976685998</v>
      </c>
      <c r="X78">
        <v>99</v>
      </c>
      <c r="Y78">
        <v>41177</v>
      </c>
      <c r="Z78">
        <v>38397</v>
      </c>
      <c r="AA78">
        <v>2780</v>
      </c>
      <c r="AB78">
        <v>999</v>
      </c>
    </row>
    <row r="79" spans="1:28" x14ac:dyDescent="0.3">
      <c r="A79">
        <v>4</v>
      </c>
      <c r="B79">
        <v>2021</v>
      </c>
      <c r="C79">
        <v>99</v>
      </c>
      <c r="D79">
        <v>50</v>
      </c>
      <c r="E79">
        <v>31915</v>
      </c>
      <c r="F79">
        <v>170</v>
      </c>
      <c r="H79">
        <v>37342</v>
      </c>
      <c r="I79">
        <v>80.30943173099503</v>
      </c>
      <c r="J79">
        <v>12.303424416559141</v>
      </c>
      <c r="K79">
        <v>14.486965079535011</v>
      </c>
      <c r="L79">
        <v>57.64177387392192</v>
      </c>
      <c r="M79">
        <v>11.995989210742422</v>
      </c>
      <c r="N79">
        <v>50.449278761580871</v>
      </c>
      <c r="O79">
        <v>49.284214846956722</v>
      </c>
      <c r="P79">
        <v>142.62788788554002</v>
      </c>
      <c r="Q79">
        <v>141.5129881552715</v>
      </c>
      <c r="R79">
        <v>89.870511316993188</v>
      </c>
      <c r="S79">
        <v>83.965521285328734</v>
      </c>
      <c r="T79">
        <v>2.1835406629758745</v>
      </c>
      <c r="U79">
        <v>60.863772695624213</v>
      </c>
      <c r="V79">
        <v>60.686279349320081</v>
      </c>
      <c r="W79">
        <v>0.64570724653205491</v>
      </c>
      <c r="X79">
        <v>99</v>
      </c>
      <c r="Y79">
        <v>37342</v>
      </c>
      <c r="Z79">
        <v>34108</v>
      </c>
      <c r="AA79">
        <v>3234</v>
      </c>
      <c r="AB79">
        <v>999</v>
      </c>
    </row>
    <row r="80" spans="1:28" x14ac:dyDescent="0.3">
      <c r="A80">
        <v>4</v>
      </c>
      <c r="B80">
        <v>2021</v>
      </c>
      <c r="C80">
        <v>99</v>
      </c>
      <c r="D80">
        <v>51</v>
      </c>
      <c r="E80">
        <v>31915</v>
      </c>
      <c r="F80">
        <v>170</v>
      </c>
      <c r="H80">
        <v>11294</v>
      </c>
      <c r="I80">
        <v>80.63422171064262</v>
      </c>
      <c r="J80">
        <v>12.43175137241008</v>
      </c>
      <c r="K80">
        <v>14.461377722684624</v>
      </c>
      <c r="L80">
        <v>57.687161324597525</v>
      </c>
      <c r="M80">
        <v>11.807791747830656</v>
      </c>
      <c r="N80">
        <v>49.568266336107683</v>
      </c>
      <c r="O80">
        <v>48.513015760580842</v>
      </c>
      <c r="P80">
        <v>134.05046927572164</v>
      </c>
      <c r="Q80">
        <v>134.6492828050292</v>
      </c>
      <c r="R80">
        <v>88.788489463432001</v>
      </c>
      <c r="S80">
        <v>83.956330795112095</v>
      </c>
      <c r="T80">
        <v>2.0296263502745435</v>
      </c>
      <c r="U80">
        <v>60.816628298211441</v>
      </c>
      <c r="V80">
        <v>60.504271652836991</v>
      </c>
      <c r="W80">
        <v>0.63183991499911452</v>
      </c>
      <c r="X80">
        <v>99</v>
      </c>
      <c r="Y80">
        <v>11294</v>
      </c>
      <c r="Z80">
        <v>11294</v>
      </c>
      <c r="AA80">
        <v>0</v>
      </c>
      <c r="AB80">
        <v>999</v>
      </c>
    </row>
    <row r="81" spans="1:28" x14ac:dyDescent="0.3">
      <c r="A81">
        <v>4</v>
      </c>
      <c r="B81">
        <v>2021</v>
      </c>
      <c r="C81">
        <v>99</v>
      </c>
      <c r="D81">
        <v>52</v>
      </c>
      <c r="E81">
        <v>31915</v>
      </c>
      <c r="F81">
        <v>170</v>
      </c>
      <c r="H81">
        <v>4047</v>
      </c>
      <c r="I81">
        <v>81.401606127996018</v>
      </c>
      <c r="J81">
        <v>12.104423029404533</v>
      </c>
      <c r="K81">
        <v>14.798369162342491</v>
      </c>
      <c r="L81">
        <v>58.663998023227109</v>
      </c>
      <c r="M81">
        <v>12.423622436372659</v>
      </c>
      <c r="N81">
        <v>47.641957005189028</v>
      </c>
      <c r="O81">
        <v>47.516184828267846</v>
      </c>
      <c r="P81">
        <v>121.05905609093156</v>
      </c>
      <c r="Q81">
        <v>126.688411168767</v>
      </c>
      <c r="R81">
        <v>90.00420064245111</v>
      </c>
      <c r="S81">
        <v>85.885989621941889</v>
      </c>
      <c r="T81">
        <v>2.6939461329379593</v>
      </c>
      <c r="U81">
        <v>60.877934272300443</v>
      </c>
      <c r="V81">
        <v>60.645130369421011</v>
      </c>
      <c r="W81">
        <v>6.5974796145292822E-2</v>
      </c>
      <c r="X81">
        <v>99</v>
      </c>
      <c r="Y81">
        <v>4047</v>
      </c>
      <c r="Z81">
        <v>4047</v>
      </c>
      <c r="AA81">
        <v>0</v>
      </c>
      <c r="AB81">
        <v>999</v>
      </c>
    </row>
    <row r="82" spans="1:28" x14ac:dyDescent="0.3">
      <c r="A82">
        <v>5</v>
      </c>
      <c r="B82">
        <v>2021</v>
      </c>
      <c r="C82">
        <v>99</v>
      </c>
      <c r="D82">
        <v>1</v>
      </c>
      <c r="E82">
        <v>44197</v>
      </c>
      <c r="G82">
        <v>99</v>
      </c>
      <c r="X82">
        <v>99</v>
      </c>
      <c r="AB82">
        <v>999</v>
      </c>
    </row>
    <row r="83" spans="1:28" x14ac:dyDescent="0.3">
      <c r="A83">
        <v>5</v>
      </c>
      <c r="B83">
        <v>2021</v>
      </c>
      <c r="C83">
        <v>99</v>
      </c>
      <c r="D83">
        <v>1</v>
      </c>
      <c r="E83">
        <v>44200</v>
      </c>
      <c r="F83">
        <v>170</v>
      </c>
      <c r="G83">
        <v>99</v>
      </c>
      <c r="H83">
        <v>6654</v>
      </c>
      <c r="I83">
        <v>83.605906209807316</v>
      </c>
      <c r="J83">
        <v>12.297045688766728</v>
      </c>
      <c r="K83">
        <v>14.147987676585451</v>
      </c>
      <c r="L83">
        <v>59.524379320709293</v>
      </c>
      <c r="M83">
        <v>11.567743043627637</v>
      </c>
      <c r="N83">
        <v>46.786327722432176</v>
      </c>
      <c r="O83">
        <v>46.17743043627619</v>
      </c>
      <c r="P83">
        <v>129.60546204053591</v>
      </c>
      <c r="Q83">
        <v>132.06612847818619</v>
      </c>
      <c r="R83">
        <v>90.426520096186749</v>
      </c>
      <c r="S83">
        <v>85.020061834421284</v>
      </c>
      <c r="T83">
        <v>1.8509419878187301</v>
      </c>
      <c r="U83">
        <v>60.965434325217906</v>
      </c>
      <c r="V83">
        <v>60.958583362400589</v>
      </c>
      <c r="W83">
        <v>0.66516381124135859</v>
      </c>
      <c r="X83">
        <v>99</v>
      </c>
      <c r="Y83">
        <v>6654</v>
      </c>
      <c r="Z83">
        <v>5822</v>
      </c>
      <c r="AA83">
        <v>832</v>
      </c>
      <c r="AB83">
        <v>999</v>
      </c>
    </row>
    <row r="84" spans="1:28" x14ac:dyDescent="0.3">
      <c r="A84">
        <v>5</v>
      </c>
      <c r="B84">
        <v>2021</v>
      </c>
      <c r="C84">
        <v>99</v>
      </c>
      <c r="D84">
        <v>1</v>
      </c>
      <c r="E84">
        <v>44201</v>
      </c>
      <c r="F84">
        <v>170</v>
      </c>
      <c r="G84">
        <v>99</v>
      </c>
      <c r="H84">
        <v>7043</v>
      </c>
      <c r="I84">
        <v>85.634587522140492</v>
      </c>
      <c r="J84">
        <v>12.136257309941522</v>
      </c>
      <c r="K84">
        <v>14.077113445974712</v>
      </c>
      <c r="L84">
        <v>60.132477637370521</v>
      </c>
      <c r="M84">
        <v>11.391650422352132</v>
      </c>
      <c r="N84">
        <v>46.346166341780361</v>
      </c>
      <c r="O84">
        <v>45.962800519818067</v>
      </c>
      <c r="P84">
        <v>128.74772579597141</v>
      </c>
      <c r="Q84">
        <v>131.95760233918128</v>
      </c>
      <c r="R84">
        <v>90.905847953216181</v>
      </c>
      <c r="S84">
        <v>85.267056530214703</v>
      </c>
      <c r="T84">
        <v>1.9408561360331924</v>
      </c>
      <c r="U84">
        <v>61.071418429646478</v>
      </c>
      <c r="V84">
        <v>61.073345424381827</v>
      </c>
      <c r="W84">
        <v>0.6021581712338494</v>
      </c>
      <c r="X84">
        <v>99</v>
      </c>
      <c r="Y84">
        <v>7043</v>
      </c>
      <c r="Z84">
        <v>6156</v>
      </c>
      <c r="AA84">
        <v>887</v>
      </c>
      <c r="AB84">
        <v>999</v>
      </c>
    </row>
    <row r="85" spans="1:28" x14ac:dyDescent="0.3">
      <c r="A85">
        <v>5</v>
      </c>
      <c r="B85">
        <v>2021</v>
      </c>
      <c r="C85">
        <v>99</v>
      </c>
      <c r="D85">
        <v>1</v>
      </c>
      <c r="E85">
        <v>44202</v>
      </c>
      <c r="F85">
        <v>170</v>
      </c>
      <c r="G85">
        <v>99</v>
      </c>
      <c r="H85">
        <v>5739</v>
      </c>
      <c r="I85">
        <v>85.127165011325786</v>
      </c>
      <c r="J85">
        <v>12.14601847011672</v>
      </c>
      <c r="K85">
        <v>14.43237497821913</v>
      </c>
      <c r="L85">
        <v>60.181251089040003</v>
      </c>
      <c r="M85">
        <v>11.446001045478283</v>
      </c>
      <c r="N85">
        <v>45.87297438578149</v>
      </c>
      <c r="O85">
        <v>45.250392054364866</v>
      </c>
      <c r="P85">
        <v>126.65377243422198</v>
      </c>
      <c r="Q85">
        <v>129.46157867224255</v>
      </c>
      <c r="R85">
        <v>91.580205610733429</v>
      </c>
      <c r="S85">
        <v>86.059627112737488</v>
      </c>
      <c r="T85">
        <v>2.2863565081024082</v>
      </c>
      <c r="U85">
        <v>60.890050531451479</v>
      </c>
      <c r="V85">
        <v>60.891067602563353</v>
      </c>
      <c r="W85">
        <v>0.64715107161526386</v>
      </c>
      <c r="X85">
        <v>99</v>
      </c>
      <c r="Y85">
        <v>5739</v>
      </c>
      <c r="Z85">
        <v>5739</v>
      </c>
      <c r="AA85">
        <v>0</v>
      </c>
      <c r="AB85">
        <v>999</v>
      </c>
    </row>
    <row r="86" spans="1:28" x14ac:dyDescent="0.3">
      <c r="A86">
        <v>5</v>
      </c>
      <c r="B86">
        <v>2021</v>
      </c>
      <c r="C86">
        <v>99</v>
      </c>
      <c r="D86">
        <v>1</v>
      </c>
      <c r="E86">
        <v>44203</v>
      </c>
      <c r="F86">
        <v>170</v>
      </c>
      <c r="G86">
        <v>99</v>
      </c>
      <c r="H86">
        <v>5717</v>
      </c>
      <c r="I86">
        <v>84.931852370124247</v>
      </c>
      <c r="J86">
        <v>12.268882280916596</v>
      </c>
      <c r="K86">
        <v>14.49504985132064</v>
      </c>
      <c r="L86">
        <v>59.373342662235238</v>
      </c>
      <c r="M86">
        <v>11.524540843099548</v>
      </c>
      <c r="N86">
        <v>46.334790974287216</v>
      </c>
      <c r="O86">
        <v>45.972712961343369</v>
      </c>
      <c r="P86">
        <v>130.28598915515136</v>
      </c>
      <c r="Q86">
        <v>132.59629176141337</v>
      </c>
      <c r="R86">
        <v>91.32898373272694</v>
      </c>
      <c r="S86">
        <v>85.392933356655178</v>
      </c>
      <c r="T86">
        <v>2.2261675704040496</v>
      </c>
      <c r="U86">
        <v>60.733076788525459</v>
      </c>
      <c r="V86">
        <v>60.737905448257642</v>
      </c>
      <c r="W86">
        <v>0.68672380619205864</v>
      </c>
      <c r="X86">
        <v>99</v>
      </c>
      <c r="Y86">
        <v>5717</v>
      </c>
      <c r="Z86">
        <v>5717</v>
      </c>
      <c r="AA86">
        <v>0</v>
      </c>
      <c r="AB86">
        <v>999</v>
      </c>
    </row>
    <row r="87" spans="1:28" x14ac:dyDescent="0.3">
      <c r="A87">
        <v>5</v>
      </c>
      <c r="B87">
        <v>2021</v>
      </c>
      <c r="C87">
        <v>99</v>
      </c>
      <c r="D87">
        <v>1</v>
      </c>
      <c r="E87">
        <v>44204</v>
      </c>
      <c r="F87">
        <v>170</v>
      </c>
      <c r="G87">
        <v>99</v>
      </c>
      <c r="H87">
        <v>3054</v>
      </c>
      <c r="I87">
        <v>86.671709233791802</v>
      </c>
      <c r="J87">
        <v>12.630320890635252</v>
      </c>
      <c r="K87">
        <v>15.235887360838252</v>
      </c>
      <c r="L87">
        <v>61.457891290111377</v>
      </c>
      <c r="M87">
        <v>11.557956777996091</v>
      </c>
      <c r="N87">
        <v>46.412901113294033</v>
      </c>
      <c r="O87">
        <v>46.124426981008511</v>
      </c>
      <c r="P87">
        <v>126.95415848068104</v>
      </c>
      <c r="Q87">
        <v>130.03012442698102</v>
      </c>
      <c r="R87">
        <v>94.172102161100227</v>
      </c>
      <c r="S87">
        <v>88.251735428945693</v>
      </c>
      <c r="T87">
        <v>2.6055664702030015</v>
      </c>
      <c r="U87">
        <v>60.545186640471506</v>
      </c>
      <c r="V87">
        <v>60.540022896282544</v>
      </c>
      <c r="W87">
        <v>0.62868369351669917</v>
      </c>
      <c r="X87">
        <v>99</v>
      </c>
      <c r="Y87">
        <v>3054</v>
      </c>
      <c r="Z87">
        <v>3054</v>
      </c>
      <c r="AA87">
        <v>0</v>
      </c>
      <c r="AB87">
        <v>999</v>
      </c>
    </row>
    <row r="88" spans="1:28" x14ac:dyDescent="0.3">
      <c r="A88">
        <v>5</v>
      </c>
      <c r="B88">
        <v>2021</v>
      </c>
      <c r="C88">
        <v>99</v>
      </c>
      <c r="D88">
        <v>2</v>
      </c>
      <c r="E88">
        <v>44207</v>
      </c>
      <c r="F88">
        <v>170</v>
      </c>
      <c r="G88">
        <v>99</v>
      </c>
      <c r="H88">
        <v>6449</v>
      </c>
      <c r="I88">
        <v>83.123864153448608</v>
      </c>
      <c r="J88">
        <v>12.095752621290236</v>
      </c>
      <c r="K88">
        <v>14.150324081252911</v>
      </c>
      <c r="L88">
        <v>58.443132268568654</v>
      </c>
      <c r="M88">
        <v>11.634974231384401</v>
      </c>
      <c r="N88">
        <v>46.511462591078732</v>
      </c>
      <c r="O88">
        <v>46.053669806291104</v>
      </c>
      <c r="P88">
        <v>129.40838812866539</v>
      </c>
      <c r="Q88">
        <v>131.71316865114622</v>
      </c>
      <c r="R88">
        <v>89.931153367691394</v>
      </c>
      <c r="S88">
        <v>84.509543273502658</v>
      </c>
      <c r="T88">
        <v>2.0545714599626828</v>
      </c>
      <c r="U88">
        <v>61.007908202822122</v>
      </c>
      <c r="V88">
        <v>60.951649332387085</v>
      </c>
      <c r="W88">
        <v>0.69002946193208237</v>
      </c>
      <c r="X88">
        <v>99</v>
      </c>
      <c r="Y88">
        <v>6449</v>
      </c>
      <c r="Z88">
        <v>5627</v>
      </c>
      <c r="AA88">
        <v>822</v>
      </c>
      <c r="AB88">
        <v>999</v>
      </c>
    </row>
    <row r="89" spans="1:28" x14ac:dyDescent="0.3">
      <c r="A89">
        <v>5</v>
      </c>
      <c r="B89">
        <v>2021</v>
      </c>
      <c r="C89">
        <v>99</v>
      </c>
      <c r="D89">
        <v>2</v>
      </c>
      <c r="E89">
        <v>44208</v>
      </c>
      <c r="F89">
        <v>170</v>
      </c>
      <c r="G89">
        <v>99</v>
      </c>
      <c r="H89">
        <v>6953</v>
      </c>
      <c r="I89">
        <v>84.863238880343758</v>
      </c>
      <c r="J89">
        <v>12.588357588357612</v>
      </c>
      <c r="K89">
        <v>14.634310369624629</v>
      </c>
      <c r="L89">
        <v>59.65480512009205</v>
      </c>
      <c r="M89">
        <v>11.456868703022559</v>
      </c>
      <c r="N89">
        <v>47.352150967535557</v>
      </c>
      <c r="O89">
        <v>46.648808571885489</v>
      </c>
      <c r="P89">
        <v>131.23060930753238</v>
      </c>
      <c r="Q89">
        <v>132.6740764433072</v>
      </c>
      <c r="R89">
        <v>91.225427794658685</v>
      </c>
      <c r="S89">
        <v>85.57274908044127</v>
      </c>
      <c r="T89">
        <v>2.0459527812670135</v>
      </c>
      <c r="U89">
        <v>60.516899180209997</v>
      </c>
      <c r="V89">
        <v>60.520289558850621</v>
      </c>
      <c r="W89">
        <v>0.58679706601466997</v>
      </c>
      <c r="X89">
        <v>99</v>
      </c>
      <c r="Y89">
        <v>6953</v>
      </c>
      <c r="Z89">
        <v>6253</v>
      </c>
      <c r="AA89">
        <v>700</v>
      </c>
      <c r="AB89">
        <v>999</v>
      </c>
    </row>
    <row r="90" spans="1:28" x14ac:dyDescent="0.3">
      <c r="A90">
        <v>5</v>
      </c>
      <c r="B90">
        <v>2021</v>
      </c>
      <c r="C90">
        <v>99</v>
      </c>
      <c r="D90">
        <v>2</v>
      </c>
      <c r="E90">
        <v>44209</v>
      </c>
      <c r="F90">
        <v>170</v>
      </c>
      <c r="G90">
        <v>99</v>
      </c>
      <c r="H90">
        <v>6086</v>
      </c>
      <c r="I90">
        <v>85.086345703900449</v>
      </c>
      <c r="J90">
        <v>12.14505533737953</v>
      </c>
      <c r="K90">
        <v>14.374970423923765</v>
      </c>
      <c r="L90">
        <v>60.040039434768083</v>
      </c>
      <c r="M90">
        <v>11.504034273473737</v>
      </c>
      <c r="N90">
        <v>45.967154587647265</v>
      </c>
      <c r="O90">
        <v>45.412531238843279</v>
      </c>
      <c r="P90">
        <v>132.50571224562657</v>
      </c>
      <c r="Q90">
        <v>133.84094966083541</v>
      </c>
      <c r="R90">
        <v>91.881113887897499</v>
      </c>
      <c r="S90">
        <v>85.81103177436637</v>
      </c>
      <c r="T90">
        <v>2.2299150865442381</v>
      </c>
      <c r="U90">
        <v>60.903713440683546</v>
      </c>
      <c r="V90">
        <v>60.903017793644402</v>
      </c>
      <c r="W90">
        <v>0.6242195202103189</v>
      </c>
      <c r="X90">
        <v>99</v>
      </c>
      <c r="Y90">
        <v>6086</v>
      </c>
      <c r="Z90">
        <v>5602</v>
      </c>
      <c r="AA90">
        <v>484</v>
      </c>
      <c r="AB90">
        <v>999</v>
      </c>
    </row>
    <row r="91" spans="1:28" x14ac:dyDescent="0.3">
      <c r="A91">
        <v>5</v>
      </c>
      <c r="B91">
        <v>2021</v>
      </c>
      <c r="C91">
        <v>99</v>
      </c>
      <c r="D91">
        <v>2</v>
      </c>
      <c r="E91">
        <v>44210</v>
      </c>
      <c r="F91">
        <v>170</v>
      </c>
      <c r="G91">
        <v>99</v>
      </c>
      <c r="H91">
        <v>5794</v>
      </c>
      <c r="I91">
        <v>84.785881935982403</v>
      </c>
      <c r="J91">
        <v>12.271195652173979</v>
      </c>
      <c r="K91">
        <v>14.392706247842577</v>
      </c>
      <c r="L91">
        <v>59.955314118053039</v>
      </c>
      <c r="M91">
        <v>11.387422360248472</v>
      </c>
      <c r="N91">
        <v>46.476708074534152</v>
      </c>
      <c r="O91">
        <v>46.079968944099377</v>
      </c>
      <c r="P91">
        <v>131.7643633540373</v>
      </c>
      <c r="Q91">
        <v>134.69526397515531</v>
      </c>
      <c r="R91">
        <v>91.910714285714235</v>
      </c>
      <c r="S91">
        <v>85.486451863354148</v>
      </c>
      <c r="T91">
        <v>2.1215105956685942</v>
      </c>
      <c r="U91">
        <v>60.871763893683116</v>
      </c>
      <c r="V91">
        <v>60.868391552736874</v>
      </c>
      <c r="W91">
        <v>0.60545391784604785</v>
      </c>
      <c r="X91">
        <v>99</v>
      </c>
      <c r="Y91">
        <v>5794</v>
      </c>
      <c r="Z91">
        <v>5152</v>
      </c>
      <c r="AA91">
        <v>642</v>
      </c>
      <c r="AB91">
        <v>999</v>
      </c>
    </row>
    <row r="92" spans="1:28" x14ac:dyDescent="0.3">
      <c r="A92">
        <v>5</v>
      </c>
      <c r="B92">
        <v>2021</v>
      </c>
      <c r="C92">
        <v>99</v>
      </c>
      <c r="D92">
        <v>2</v>
      </c>
      <c r="E92">
        <v>44211</v>
      </c>
      <c r="F92">
        <v>170</v>
      </c>
      <c r="G92">
        <v>99</v>
      </c>
      <c r="H92">
        <v>3619</v>
      </c>
      <c r="I92">
        <v>84.161260008133354</v>
      </c>
      <c r="J92">
        <v>11.89069978794303</v>
      </c>
      <c r="K92">
        <v>14.025134014921264</v>
      </c>
      <c r="L92">
        <v>60.14978447084836</v>
      </c>
      <c r="M92">
        <v>11.403574674341128</v>
      </c>
      <c r="N92">
        <v>46.680096940321107</v>
      </c>
      <c r="O92">
        <v>45.900030293850335</v>
      </c>
      <c r="P92">
        <v>129.56346561647985</v>
      </c>
      <c r="Q92">
        <v>131.66192063011209</v>
      </c>
      <c r="R92">
        <v>91.819448651923651</v>
      </c>
      <c r="S92">
        <v>85.465192365949918</v>
      </c>
      <c r="T92">
        <v>2.1344342269782346</v>
      </c>
      <c r="U92">
        <v>61.147554573086488</v>
      </c>
      <c r="V92">
        <v>61.184187929869211</v>
      </c>
      <c r="W92">
        <v>0.65294280187897213</v>
      </c>
      <c r="X92">
        <v>99</v>
      </c>
      <c r="Y92">
        <v>3619</v>
      </c>
      <c r="Z92">
        <v>3301</v>
      </c>
      <c r="AA92">
        <v>318</v>
      </c>
      <c r="AB92">
        <v>999</v>
      </c>
    </row>
    <row r="93" spans="1:28" x14ac:dyDescent="0.3">
      <c r="A93">
        <v>5</v>
      </c>
      <c r="B93">
        <v>2021</v>
      </c>
      <c r="C93">
        <v>99</v>
      </c>
      <c r="D93">
        <v>3</v>
      </c>
      <c r="E93">
        <v>44214</v>
      </c>
      <c r="F93">
        <v>170</v>
      </c>
      <c r="G93">
        <v>99</v>
      </c>
      <c r="H93">
        <v>6727</v>
      </c>
      <c r="I93">
        <v>84.509573350488481</v>
      </c>
      <c r="J93">
        <v>12.387680915516702</v>
      </c>
      <c r="K93">
        <v>14.469759179426235</v>
      </c>
      <c r="L93">
        <v>59.883045934294707</v>
      </c>
      <c r="M93">
        <v>11.662369572534502</v>
      </c>
      <c r="N93">
        <v>46.502524402558066</v>
      </c>
      <c r="O93">
        <v>45.944799730730395</v>
      </c>
      <c r="P93">
        <v>133.4831706496129</v>
      </c>
      <c r="Q93">
        <v>135.19774486704816</v>
      </c>
      <c r="R93">
        <v>92.356445641198221</v>
      </c>
      <c r="S93">
        <v>85.935880175025318</v>
      </c>
      <c r="T93">
        <v>2.0820782639095303</v>
      </c>
      <c r="U93">
        <v>60.753827857886144</v>
      </c>
      <c r="V93">
        <v>60.753982496057773</v>
      </c>
      <c r="W93">
        <v>0.69912293741638187</v>
      </c>
      <c r="X93">
        <v>99</v>
      </c>
      <c r="Y93">
        <v>6727</v>
      </c>
      <c r="Z93">
        <v>5942</v>
      </c>
      <c r="AA93">
        <v>785</v>
      </c>
      <c r="AB93">
        <v>999</v>
      </c>
    </row>
    <row r="94" spans="1:28" x14ac:dyDescent="0.3">
      <c r="A94">
        <v>5</v>
      </c>
      <c r="B94">
        <v>2021</v>
      </c>
      <c r="C94">
        <v>99</v>
      </c>
      <c r="D94">
        <v>3</v>
      </c>
      <c r="E94">
        <v>44215</v>
      </c>
      <c r="F94">
        <v>170</v>
      </c>
      <c r="G94">
        <v>99</v>
      </c>
      <c r="H94">
        <v>7000</v>
      </c>
      <c r="I94">
        <v>84.237271423060605</v>
      </c>
      <c r="J94">
        <v>12.517539863325728</v>
      </c>
      <c r="K94">
        <v>14.582784285714324</v>
      </c>
      <c r="L94">
        <v>59.986481428571523</v>
      </c>
      <c r="M94">
        <v>11.685801063021996</v>
      </c>
      <c r="N94">
        <v>46.952315869400159</v>
      </c>
      <c r="O94">
        <v>46.248747152619593</v>
      </c>
      <c r="P94">
        <v>132.55975702353837</v>
      </c>
      <c r="Q94">
        <v>134.55429005315111</v>
      </c>
      <c r="R94">
        <v>92.238420652999366</v>
      </c>
      <c r="S94">
        <v>86.277691723613884</v>
      </c>
      <c r="T94">
        <v>2.0652444223885973</v>
      </c>
      <c r="U94">
        <v>60.642714285714277</v>
      </c>
      <c r="V94">
        <v>60.635916064236078</v>
      </c>
      <c r="W94">
        <v>0.6992857142857144</v>
      </c>
      <c r="X94">
        <v>99</v>
      </c>
      <c r="Y94">
        <v>7000</v>
      </c>
      <c r="Z94">
        <v>6585</v>
      </c>
      <c r="AA94">
        <v>415</v>
      </c>
      <c r="AB94">
        <v>999</v>
      </c>
    </row>
    <row r="95" spans="1:28" x14ac:dyDescent="0.3">
      <c r="A95">
        <v>5</v>
      </c>
      <c r="B95">
        <v>2021</v>
      </c>
      <c r="C95">
        <v>99</v>
      </c>
      <c r="D95">
        <v>3</v>
      </c>
      <c r="E95">
        <v>44216</v>
      </c>
      <c r="F95">
        <v>170</v>
      </c>
      <c r="G95">
        <v>99</v>
      </c>
      <c r="H95">
        <v>6340</v>
      </c>
      <c r="I95">
        <v>85.466246050050941</v>
      </c>
      <c r="J95">
        <v>12.264370951244496</v>
      </c>
      <c r="K95">
        <v>14.350488958990525</v>
      </c>
      <c r="L95">
        <v>59.691673501577242</v>
      </c>
      <c r="M95">
        <v>11.756836004091324</v>
      </c>
      <c r="N95">
        <v>46.360722809410163</v>
      </c>
      <c r="O95">
        <v>45.712921922945789</v>
      </c>
      <c r="P95">
        <v>134.99931810433003</v>
      </c>
      <c r="Q95">
        <v>135.89959086259799</v>
      </c>
      <c r="R95">
        <v>91.743266280259022</v>
      </c>
      <c r="S95">
        <v>85.651073985679901</v>
      </c>
      <c r="T95">
        <v>2.0861180077460286</v>
      </c>
      <c r="U95">
        <v>60.822082018927439</v>
      </c>
      <c r="V95">
        <v>60.818023232647697</v>
      </c>
      <c r="W95">
        <v>0.64842271293375386</v>
      </c>
      <c r="X95">
        <v>99</v>
      </c>
      <c r="Y95">
        <v>6340</v>
      </c>
      <c r="Z95">
        <v>5866</v>
      </c>
      <c r="AA95">
        <v>474</v>
      </c>
      <c r="AB95">
        <v>999</v>
      </c>
    </row>
    <row r="96" spans="1:28" x14ac:dyDescent="0.3">
      <c r="A96">
        <v>5</v>
      </c>
      <c r="B96">
        <v>2021</v>
      </c>
      <c r="C96">
        <v>99</v>
      </c>
      <c r="D96">
        <v>3</v>
      </c>
      <c r="E96">
        <v>44217</v>
      </c>
      <c r="F96">
        <v>170</v>
      </c>
      <c r="G96">
        <v>99</v>
      </c>
      <c r="H96">
        <v>6567</v>
      </c>
      <c r="I96">
        <v>84.069910149645438</v>
      </c>
      <c r="J96">
        <v>12.104314762770652</v>
      </c>
      <c r="K96">
        <v>14.308011268463565</v>
      </c>
      <c r="L96">
        <v>59.221565402771432</v>
      </c>
      <c r="M96">
        <v>11.772755827409402</v>
      </c>
      <c r="N96">
        <v>46.624731360555458</v>
      </c>
      <c r="O96">
        <v>46.247148288973392</v>
      </c>
      <c r="P96">
        <v>134.08827905438915</v>
      </c>
      <c r="Q96">
        <v>135.89866093569185</v>
      </c>
      <c r="R96">
        <v>91.21173747726877</v>
      </c>
      <c r="S96">
        <v>85.215473632005143</v>
      </c>
      <c r="T96">
        <v>2.2036965056929096</v>
      </c>
      <c r="U96">
        <v>60.836759555352515</v>
      </c>
      <c r="V96">
        <v>60.835028740146257</v>
      </c>
      <c r="W96">
        <v>0.70610628902086192</v>
      </c>
      <c r="X96">
        <v>99</v>
      </c>
      <c r="Y96">
        <v>6567</v>
      </c>
      <c r="Z96">
        <v>6049</v>
      </c>
      <c r="AA96">
        <v>518</v>
      </c>
      <c r="AB96">
        <v>999</v>
      </c>
    </row>
    <row r="97" spans="1:28" x14ac:dyDescent="0.3">
      <c r="A97">
        <v>5</v>
      </c>
      <c r="B97">
        <v>2021</v>
      </c>
      <c r="C97">
        <v>99</v>
      </c>
      <c r="D97">
        <v>3</v>
      </c>
      <c r="E97">
        <v>44218</v>
      </c>
      <c r="F97">
        <v>170</v>
      </c>
      <c r="G97">
        <v>99</v>
      </c>
      <c r="H97">
        <v>4766</v>
      </c>
      <c r="I97">
        <v>84.871758280153614</v>
      </c>
      <c r="J97">
        <v>12.153817931667076</v>
      </c>
      <c r="K97">
        <v>14.394603441040781</v>
      </c>
      <c r="L97">
        <v>59.447939571968085</v>
      </c>
      <c r="M97">
        <v>11.79110295803717</v>
      </c>
      <c r="N97">
        <v>46.564090804861266</v>
      </c>
      <c r="O97">
        <v>45.814950699380873</v>
      </c>
      <c r="P97">
        <v>132.44255904609037</v>
      </c>
      <c r="Q97">
        <v>132.84315523962397</v>
      </c>
      <c r="R97">
        <v>92.71561568447629</v>
      </c>
      <c r="S97">
        <v>85.623756019261862</v>
      </c>
      <c r="T97">
        <v>2.2407855093737048</v>
      </c>
      <c r="U97">
        <v>60.818715904322282</v>
      </c>
      <c r="V97">
        <v>60.808938109686167</v>
      </c>
      <c r="W97">
        <v>0.57469576164498515</v>
      </c>
      <c r="X97">
        <v>99</v>
      </c>
      <c r="Y97">
        <v>4766</v>
      </c>
      <c r="Z97">
        <v>4361</v>
      </c>
      <c r="AA97">
        <v>405</v>
      </c>
      <c r="AB97">
        <v>999</v>
      </c>
    </row>
    <row r="98" spans="1:28" x14ac:dyDescent="0.3">
      <c r="A98">
        <v>5</v>
      </c>
      <c r="B98">
        <v>2021</v>
      </c>
      <c r="C98">
        <v>99</v>
      </c>
      <c r="D98">
        <v>4</v>
      </c>
      <c r="E98">
        <v>44221</v>
      </c>
      <c r="F98">
        <v>170</v>
      </c>
      <c r="G98">
        <v>99</v>
      </c>
      <c r="H98">
        <v>6888</v>
      </c>
      <c r="I98">
        <v>84.607491281188814</v>
      </c>
      <c r="J98">
        <v>12.334169976171593</v>
      </c>
      <c r="K98">
        <v>14.336537456445976</v>
      </c>
      <c r="L98">
        <v>59.854783681765483</v>
      </c>
      <c r="M98">
        <v>11.674281175536118</v>
      </c>
      <c r="N98">
        <v>46.348371723590162</v>
      </c>
      <c r="O98">
        <v>45.864972200158839</v>
      </c>
      <c r="P98">
        <v>131.77871326449562</v>
      </c>
      <c r="Q98">
        <v>134.82144559173949</v>
      </c>
      <c r="R98">
        <v>92.033772835583676</v>
      </c>
      <c r="S98">
        <v>85.98865766481326</v>
      </c>
      <c r="T98">
        <v>2.0023674802743794</v>
      </c>
      <c r="U98">
        <v>60.826364692218355</v>
      </c>
      <c r="V98">
        <v>60.826785972965808</v>
      </c>
      <c r="W98">
        <v>0.66289198606271771</v>
      </c>
      <c r="X98">
        <v>99</v>
      </c>
      <c r="Y98">
        <v>6888</v>
      </c>
      <c r="Z98">
        <v>6295</v>
      </c>
      <c r="AA98">
        <v>593</v>
      </c>
      <c r="AB98">
        <v>999</v>
      </c>
    </row>
    <row r="99" spans="1:28" x14ac:dyDescent="0.3">
      <c r="A99">
        <v>5</v>
      </c>
      <c r="B99">
        <v>2021</v>
      </c>
      <c r="C99">
        <v>99</v>
      </c>
      <c r="D99">
        <v>4</v>
      </c>
      <c r="E99">
        <v>44222</v>
      </c>
      <c r="F99">
        <v>170</v>
      </c>
      <c r="G99">
        <v>99</v>
      </c>
      <c r="H99">
        <v>6955</v>
      </c>
      <c r="I99">
        <v>83.925434932197788</v>
      </c>
      <c r="J99">
        <v>12.423771889043856</v>
      </c>
      <c r="K99">
        <v>14.500037383177588</v>
      </c>
      <c r="L99">
        <v>59.364763479511083</v>
      </c>
      <c r="M99">
        <v>11.68027274136055</v>
      </c>
      <c r="N99">
        <v>47.623740895707435</v>
      </c>
      <c r="O99">
        <v>47.244227491089411</v>
      </c>
      <c r="P99">
        <v>130.79497907949795</v>
      </c>
      <c r="Q99">
        <v>133.69502556950252</v>
      </c>
      <c r="R99">
        <v>91.603130326980178</v>
      </c>
      <c r="S99">
        <v>85.48609948860981</v>
      </c>
      <c r="T99">
        <v>2.0762654941337342</v>
      </c>
      <c r="U99">
        <v>60.632638389647759</v>
      </c>
      <c r="V99">
        <v>60.635870089389265</v>
      </c>
      <c r="W99">
        <v>0.72652767792954709</v>
      </c>
      <c r="X99">
        <v>99</v>
      </c>
      <c r="Y99">
        <v>6955</v>
      </c>
      <c r="Z99">
        <v>6453</v>
      </c>
      <c r="AA99">
        <v>502</v>
      </c>
      <c r="AB99">
        <v>999</v>
      </c>
    </row>
    <row r="100" spans="1:28" x14ac:dyDescent="0.3">
      <c r="A100">
        <v>5</v>
      </c>
      <c r="B100">
        <v>2021</v>
      </c>
      <c r="C100">
        <v>99</v>
      </c>
      <c r="D100">
        <v>4</v>
      </c>
      <c r="E100">
        <v>44223</v>
      </c>
      <c r="F100">
        <v>170</v>
      </c>
      <c r="G100">
        <v>99</v>
      </c>
      <c r="H100">
        <v>5953</v>
      </c>
      <c r="I100">
        <v>83.643020313662703</v>
      </c>
      <c r="J100">
        <v>12.25057870370372</v>
      </c>
      <c r="K100">
        <v>14.139926087686897</v>
      </c>
      <c r="L100">
        <v>59.294239879052562</v>
      </c>
      <c r="M100">
        <v>11.42766203703701</v>
      </c>
      <c r="N100">
        <v>47.770254629629619</v>
      </c>
      <c r="O100">
        <v>46.676697530864175</v>
      </c>
      <c r="P100">
        <v>128.64429012345681</v>
      </c>
      <c r="Q100">
        <v>128.15547839506172</v>
      </c>
      <c r="R100">
        <v>92.234837962962885</v>
      </c>
      <c r="S100">
        <v>84.750694444444377</v>
      </c>
      <c r="T100">
        <v>1.8893473839831725</v>
      </c>
      <c r="U100">
        <v>60.896522761632795</v>
      </c>
      <c r="V100">
        <v>60.896595218811115</v>
      </c>
      <c r="W100">
        <v>0.54023181589114755</v>
      </c>
      <c r="X100">
        <v>99</v>
      </c>
      <c r="Y100">
        <v>5953</v>
      </c>
      <c r="Z100">
        <v>5184</v>
      </c>
      <c r="AA100">
        <v>769</v>
      </c>
      <c r="AB100">
        <v>999</v>
      </c>
    </row>
    <row r="101" spans="1:28" x14ac:dyDescent="0.3">
      <c r="A101">
        <v>5</v>
      </c>
      <c r="B101">
        <v>2021</v>
      </c>
      <c r="C101">
        <v>99</v>
      </c>
      <c r="D101">
        <v>4</v>
      </c>
      <c r="E101">
        <v>44224</v>
      </c>
      <c r="F101">
        <v>170</v>
      </c>
      <c r="G101">
        <v>99</v>
      </c>
      <c r="H101">
        <v>6332</v>
      </c>
      <c r="I101">
        <v>84.97645292645845</v>
      </c>
      <c r="J101">
        <v>12.219634539591571</v>
      </c>
      <c r="K101">
        <v>14.237192040429557</v>
      </c>
      <c r="L101">
        <v>60.385429564119057</v>
      </c>
      <c r="M101">
        <v>11.49627373701178</v>
      </c>
      <c r="N101">
        <v>46.911859548548897</v>
      </c>
      <c r="O101">
        <v>46.212468649229677</v>
      </c>
      <c r="P101">
        <v>126.85256180580436</v>
      </c>
      <c r="Q101">
        <v>126.72948763883916</v>
      </c>
      <c r="R101">
        <v>93.498566821927653</v>
      </c>
      <c r="S101">
        <v>85.945610892153411</v>
      </c>
      <c r="T101">
        <v>2.0175575008379862</v>
      </c>
      <c r="U101">
        <v>61.013581806696145</v>
      </c>
      <c r="V101">
        <v>61.007712639198488</v>
      </c>
      <c r="W101">
        <v>0.59554643082754277</v>
      </c>
      <c r="X101">
        <v>99</v>
      </c>
      <c r="Y101">
        <v>6332</v>
      </c>
      <c r="Z101">
        <v>5582</v>
      </c>
      <c r="AA101">
        <v>750</v>
      </c>
      <c r="AB101">
        <v>999</v>
      </c>
    </row>
    <row r="102" spans="1:28" x14ac:dyDescent="0.3">
      <c r="A102">
        <v>5</v>
      </c>
      <c r="B102">
        <v>2021</v>
      </c>
      <c r="C102">
        <v>99</v>
      </c>
      <c r="D102">
        <v>4</v>
      </c>
      <c r="E102">
        <v>44225</v>
      </c>
      <c r="F102">
        <v>170</v>
      </c>
      <c r="G102">
        <v>99</v>
      </c>
      <c r="H102">
        <v>2703</v>
      </c>
      <c r="I102">
        <v>84.781354044615242</v>
      </c>
      <c r="J102">
        <v>12.121773555027712</v>
      </c>
      <c r="K102">
        <v>14.377354790972998</v>
      </c>
      <c r="L102">
        <v>60.065778764335853</v>
      </c>
      <c r="M102">
        <v>11.72343626286618</v>
      </c>
      <c r="N102">
        <v>47.419635787806811</v>
      </c>
      <c r="O102">
        <v>46.935471100554238</v>
      </c>
      <c r="P102">
        <v>127.39073634204279</v>
      </c>
      <c r="Q102">
        <v>126.83808392715758</v>
      </c>
      <c r="R102">
        <v>94.813776722090324</v>
      </c>
      <c r="S102">
        <v>86.216943784639653</v>
      </c>
      <c r="T102">
        <v>2.2555812359452876</v>
      </c>
      <c r="U102">
        <v>60.938586755456882</v>
      </c>
      <c r="V102">
        <v>60.935334338276483</v>
      </c>
      <c r="W102">
        <v>0.83462819089900131</v>
      </c>
      <c r="X102">
        <v>99</v>
      </c>
      <c r="Y102">
        <v>2703</v>
      </c>
      <c r="Z102">
        <v>2526</v>
      </c>
      <c r="AA102">
        <v>177</v>
      </c>
      <c r="AB102">
        <v>999</v>
      </c>
    </row>
    <row r="103" spans="1:28" x14ac:dyDescent="0.3">
      <c r="A103">
        <v>5</v>
      </c>
      <c r="B103">
        <v>2021</v>
      </c>
      <c r="C103">
        <v>99</v>
      </c>
      <c r="D103">
        <v>5</v>
      </c>
      <c r="E103">
        <v>44228</v>
      </c>
      <c r="F103">
        <v>170</v>
      </c>
      <c r="G103">
        <v>99</v>
      </c>
      <c r="H103">
        <v>4918</v>
      </c>
      <c r="I103">
        <v>84.111935736077058</v>
      </c>
      <c r="J103">
        <v>11.809946796206347</v>
      </c>
      <c r="K103">
        <v>14.054869865799144</v>
      </c>
      <c r="L103">
        <v>59.299853599023997</v>
      </c>
      <c r="M103">
        <v>11.839879713162141</v>
      </c>
      <c r="N103">
        <v>46.308350682396487</v>
      </c>
      <c r="O103">
        <v>45.775618783252384</v>
      </c>
      <c r="P103">
        <v>128.57436965070556</v>
      </c>
      <c r="Q103">
        <v>128.62387231089522</v>
      </c>
      <c r="R103">
        <v>93.093592412676387</v>
      </c>
      <c r="S103">
        <v>85.379504973398141</v>
      </c>
      <c r="T103">
        <v>2.2449230695928004</v>
      </c>
      <c r="U103">
        <v>61.178934526230158</v>
      </c>
      <c r="V103">
        <v>61.178975474031347</v>
      </c>
      <c r="W103">
        <v>0.58946726311508757</v>
      </c>
      <c r="X103">
        <v>99</v>
      </c>
      <c r="Y103">
        <v>4918</v>
      </c>
      <c r="Z103">
        <v>4323</v>
      </c>
      <c r="AA103">
        <v>595</v>
      </c>
      <c r="AB103">
        <v>999</v>
      </c>
    </row>
    <row r="104" spans="1:28" x14ac:dyDescent="0.3">
      <c r="A104">
        <v>5</v>
      </c>
      <c r="B104">
        <v>2021</v>
      </c>
      <c r="C104">
        <v>99</v>
      </c>
      <c r="D104">
        <v>5</v>
      </c>
      <c r="E104">
        <v>44229</v>
      </c>
      <c r="F104">
        <v>170</v>
      </c>
      <c r="G104">
        <v>99</v>
      </c>
      <c r="H104">
        <v>6566</v>
      </c>
      <c r="I104">
        <v>84.03944561959679</v>
      </c>
      <c r="J104">
        <v>12.061543681085697</v>
      </c>
      <c r="K104">
        <v>14.116920499543099</v>
      </c>
      <c r="L104">
        <v>59.678534876637201</v>
      </c>
      <c r="M104">
        <v>11.678473282442742</v>
      </c>
      <c r="N104">
        <v>46.984902459711606</v>
      </c>
      <c r="O104">
        <v>46.070059372349448</v>
      </c>
      <c r="P104">
        <v>128.42765055131468</v>
      </c>
      <c r="Q104">
        <v>127.41933842239187</v>
      </c>
      <c r="R104">
        <v>92.957082273113059</v>
      </c>
      <c r="S104">
        <v>85.478642917726859</v>
      </c>
      <c r="T104">
        <v>2.0553768184573973</v>
      </c>
      <c r="U104">
        <v>61.040664026804734</v>
      </c>
      <c r="V104">
        <v>61.035470798578558</v>
      </c>
      <c r="W104">
        <v>0.68397806883947609</v>
      </c>
      <c r="X104">
        <v>99</v>
      </c>
      <c r="Y104">
        <v>6566</v>
      </c>
      <c r="Z104">
        <v>5895</v>
      </c>
      <c r="AA104">
        <v>671</v>
      </c>
      <c r="AB104">
        <v>999</v>
      </c>
    </row>
    <row r="105" spans="1:28" x14ac:dyDescent="0.3">
      <c r="A105">
        <v>5</v>
      </c>
      <c r="B105">
        <v>2021</v>
      </c>
      <c r="C105">
        <v>99</v>
      </c>
      <c r="D105">
        <v>5</v>
      </c>
      <c r="E105">
        <v>44230</v>
      </c>
      <c r="F105">
        <v>170</v>
      </c>
      <c r="G105">
        <v>99</v>
      </c>
      <c r="H105">
        <v>6707</v>
      </c>
      <c r="I105">
        <v>84.236260614808117</v>
      </c>
      <c r="J105">
        <v>12.281410151787139</v>
      </c>
      <c r="K105">
        <v>14.367987177575641</v>
      </c>
      <c r="L105">
        <v>59.6475801401524</v>
      </c>
      <c r="M105">
        <v>11.478243838746502</v>
      </c>
      <c r="N105">
        <v>46.692998204667859</v>
      </c>
      <c r="O105">
        <v>46.093357271095158</v>
      </c>
      <c r="P105">
        <v>127.98580055492089</v>
      </c>
      <c r="Q105">
        <v>128.90321527664435</v>
      </c>
      <c r="R105">
        <v>91.807573037375803</v>
      </c>
      <c r="S105">
        <v>85.410543496001083</v>
      </c>
      <c r="T105">
        <v>2.0865770257885075</v>
      </c>
      <c r="U105">
        <v>60.838079618309266</v>
      </c>
      <c r="V105">
        <v>60.851925798734321</v>
      </c>
      <c r="W105">
        <v>0.61980020873714003</v>
      </c>
      <c r="X105">
        <v>99</v>
      </c>
      <c r="Y105">
        <v>6707</v>
      </c>
      <c r="Z105">
        <v>6127</v>
      </c>
      <c r="AA105">
        <v>580</v>
      </c>
      <c r="AB105">
        <v>999</v>
      </c>
    </row>
    <row r="106" spans="1:28" x14ac:dyDescent="0.3">
      <c r="A106">
        <v>5</v>
      </c>
      <c r="B106">
        <v>2021</v>
      </c>
      <c r="C106">
        <v>99</v>
      </c>
      <c r="D106">
        <v>5</v>
      </c>
      <c r="E106">
        <v>44231</v>
      </c>
      <c r="F106">
        <v>170</v>
      </c>
      <c r="G106">
        <v>99</v>
      </c>
      <c r="H106">
        <v>5900</v>
      </c>
      <c r="I106">
        <v>86.23369490549905</v>
      </c>
      <c r="J106">
        <v>12.483261156091116</v>
      </c>
      <c r="K106">
        <v>14.466252542372899</v>
      </c>
      <c r="L106">
        <v>60.20733050847447</v>
      </c>
      <c r="M106">
        <v>11.69881378271509</v>
      </c>
      <c r="N106">
        <v>46.674825833176413</v>
      </c>
      <c r="O106">
        <v>45.862549425720204</v>
      </c>
      <c r="P106">
        <v>135.35906608924867</v>
      </c>
      <c r="Q106">
        <v>135.04556580681603</v>
      </c>
      <c r="R106">
        <v>93.894031255883874</v>
      </c>
      <c r="S106">
        <v>86.473620787045505</v>
      </c>
      <c r="T106">
        <v>1.9829913862817847</v>
      </c>
      <c r="U106">
        <v>60.777457627118643</v>
      </c>
      <c r="V106">
        <v>60.778645728225818</v>
      </c>
      <c r="W106">
        <v>0.69864406779661004</v>
      </c>
      <c r="X106">
        <v>99</v>
      </c>
      <c r="Y106">
        <v>5900</v>
      </c>
      <c r="Z106">
        <v>5311</v>
      </c>
      <c r="AA106">
        <v>589</v>
      </c>
      <c r="AB106">
        <v>999</v>
      </c>
    </row>
    <row r="107" spans="1:28" x14ac:dyDescent="0.3">
      <c r="A107">
        <v>5</v>
      </c>
      <c r="B107">
        <v>2021</v>
      </c>
      <c r="C107">
        <v>99</v>
      </c>
      <c r="D107">
        <v>5</v>
      </c>
      <c r="E107">
        <v>44232</v>
      </c>
      <c r="F107">
        <v>170</v>
      </c>
      <c r="G107">
        <v>99</v>
      </c>
      <c r="H107">
        <v>3257</v>
      </c>
      <c r="I107">
        <v>84.787503835750044</v>
      </c>
      <c r="J107">
        <v>12.084833228445584</v>
      </c>
      <c r="K107">
        <v>14.411332514583988</v>
      </c>
      <c r="L107">
        <v>59.295563401903514</v>
      </c>
      <c r="M107">
        <v>11.604719949653862</v>
      </c>
      <c r="N107">
        <v>47.587791063561966</v>
      </c>
      <c r="O107">
        <v>46.518250471994961</v>
      </c>
      <c r="P107">
        <v>136.18187539332916</v>
      </c>
      <c r="Q107">
        <v>134.81718061674013</v>
      </c>
      <c r="R107">
        <v>92.718753933291438</v>
      </c>
      <c r="S107">
        <v>85.314915040906385</v>
      </c>
      <c r="T107">
        <v>2.3264992861384064</v>
      </c>
      <c r="U107">
        <v>60.947804728277553</v>
      </c>
      <c r="V107">
        <v>60.951082644570256</v>
      </c>
      <c r="W107">
        <v>0.84157199877187605</v>
      </c>
      <c r="X107">
        <v>99</v>
      </c>
      <c r="Y107">
        <v>3257</v>
      </c>
      <c r="Z107">
        <v>3178</v>
      </c>
      <c r="AA107">
        <v>79</v>
      </c>
      <c r="AB107">
        <v>999</v>
      </c>
    </row>
    <row r="108" spans="1:28" x14ac:dyDescent="0.3">
      <c r="A108">
        <v>5</v>
      </c>
      <c r="B108">
        <v>2021</v>
      </c>
      <c r="C108">
        <v>99</v>
      </c>
      <c r="D108">
        <v>6</v>
      </c>
      <c r="E108">
        <v>44235</v>
      </c>
      <c r="F108">
        <v>170</v>
      </c>
      <c r="G108">
        <v>99</v>
      </c>
      <c r="H108">
        <v>5314</v>
      </c>
      <c r="I108">
        <v>85.219909665976672</v>
      </c>
      <c r="J108">
        <v>12.452957746478845</v>
      </c>
      <c r="K108">
        <v>14.111294693263098</v>
      </c>
      <c r="L108">
        <v>60.385841174256655</v>
      </c>
      <c r="M108">
        <v>11.450543259557328</v>
      </c>
      <c r="N108">
        <v>46.439034205231401</v>
      </c>
      <c r="O108">
        <v>45.834004024144882</v>
      </c>
      <c r="P108">
        <v>136.26519114688131</v>
      </c>
      <c r="Q108">
        <v>139.1635814889336</v>
      </c>
      <c r="R108">
        <v>91.19738430583503</v>
      </c>
      <c r="S108">
        <v>86.011026156941526</v>
      </c>
      <c r="T108">
        <v>1.6583369467842479</v>
      </c>
      <c r="U108">
        <v>60.928114414753509</v>
      </c>
      <c r="V108">
        <v>60.930632067928919</v>
      </c>
      <c r="W108">
        <v>0.50282273240496811</v>
      </c>
      <c r="X108">
        <v>99</v>
      </c>
      <c r="Y108">
        <v>5314</v>
      </c>
      <c r="Z108">
        <v>4970</v>
      </c>
      <c r="AA108">
        <v>344</v>
      </c>
      <c r="AB108">
        <v>999</v>
      </c>
    </row>
    <row r="109" spans="1:28" x14ac:dyDescent="0.3">
      <c r="A109">
        <v>5</v>
      </c>
      <c r="B109">
        <v>2021</v>
      </c>
      <c r="C109">
        <v>99</v>
      </c>
      <c r="D109">
        <v>6</v>
      </c>
      <c r="E109">
        <v>44236</v>
      </c>
      <c r="F109">
        <v>170</v>
      </c>
      <c r="G109">
        <v>99</v>
      </c>
      <c r="H109">
        <v>6726</v>
      </c>
      <c r="I109">
        <v>84.499762111131332</v>
      </c>
      <c r="J109">
        <v>12.378322457424773</v>
      </c>
      <c r="K109">
        <v>14.25571513529585</v>
      </c>
      <c r="L109">
        <v>59.773681236990591</v>
      </c>
      <c r="M109">
        <v>11.449116664013976</v>
      </c>
      <c r="N109">
        <v>47.466496896387085</v>
      </c>
      <c r="O109">
        <v>46.538596212000641</v>
      </c>
      <c r="P109">
        <v>135.72242559286963</v>
      </c>
      <c r="Q109">
        <v>137.53207066687887</v>
      </c>
      <c r="R109">
        <v>91.671112525863009</v>
      </c>
      <c r="S109">
        <v>85.434887792456138</v>
      </c>
      <c r="T109">
        <v>1.8773926778710877</v>
      </c>
      <c r="U109">
        <v>60.836158192090394</v>
      </c>
      <c r="V109">
        <v>60.843593452142642</v>
      </c>
      <c r="W109">
        <v>0.65640796907523047</v>
      </c>
      <c r="X109">
        <v>99</v>
      </c>
      <c r="Y109">
        <v>6726</v>
      </c>
      <c r="Z109">
        <v>6283</v>
      </c>
      <c r="AA109">
        <v>443</v>
      </c>
      <c r="AB109">
        <v>999</v>
      </c>
    </row>
    <row r="110" spans="1:28" x14ac:dyDescent="0.3">
      <c r="A110">
        <v>5</v>
      </c>
      <c r="B110">
        <v>2021</v>
      </c>
      <c r="C110">
        <v>99</v>
      </c>
      <c r="D110">
        <v>6</v>
      </c>
      <c r="E110">
        <v>44237</v>
      </c>
      <c r="F110">
        <v>170</v>
      </c>
      <c r="G110">
        <v>99</v>
      </c>
      <c r="H110">
        <v>6099</v>
      </c>
      <c r="I110">
        <v>85.082833245226951</v>
      </c>
      <c r="J110">
        <v>12.538307232095748</v>
      </c>
      <c r="K110">
        <v>14.623023446466631</v>
      </c>
      <c r="L110">
        <v>59.685215609116355</v>
      </c>
      <c r="M110">
        <v>11.630265704733397</v>
      </c>
      <c r="N110">
        <v>47.186521203589649</v>
      </c>
      <c r="O110">
        <v>46.368467358789367</v>
      </c>
      <c r="P110">
        <v>137.47070209396449</v>
      </c>
      <c r="Q110">
        <v>139.1655815590357</v>
      </c>
      <c r="R110">
        <v>92.093577335914176</v>
      </c>
      <c r="S110">
        <v>86.053528066162386</v>
      </c>
      <c r="T110">
        <v>2.0847162143708875</v>
      </c>
      <c r="U110">
        <v>60.574848335792751</v>
      </c>
      <c r="V110">
        <v>60.581141575659181</v>
      </c>
      <c r="W110">
        <v>0.63157894736842113</v>
      </c>
      <c r="X110">
        <v>99</v>
      </c>
      <c r="Y110">
        <v>6099</v>
      </c>
      <c r="Z110">
        <v>5683</v>
      </c>
      <c r="AA110">
        <v>416</v>
      </c>
      <c r="AB110">
        <v>999</v>
      </c>
    </row>
    <row r="111" spans="1:28" x14ac:dyDescent="0.3">
      <c r="A111">
        <v>5</v>
      </c>
      <c r="B111">
        <v>2021</v>
      </c>
      <c r="C111">
        <v>99</v>
      </c>
      <c r="D111">
        <v>6</v>
      </c>
      <c r="E111">
        <v>44238</v>
      </c>
      <c r="F111">
        <v>170</v>
      </c>
      <c r="G111">
        <v>99</v>
      </c>
      <c r="H111">
        <v>5293</v>
      </c>
      <c r="I111">
        <v>84.582694119810753</v>
      </c>
      <c r="J111">
        <v>12.371638822593516</v>
      </c>
      <c r="K111">
        <v>14.498411109011865</v>
      </c>
      <c r="L111">
        <v>60.297521254487123</v>
      </c>
      <c r="M111">
        <v>11.639936356404123</v>
      </c>
      <c r="N111">
        <v>46.266308671439937</v>
      </c>
      <c r="O111">
        <v>45.613564041368335</v>
      </c>
      <c r="P111">
        <v>128.16567223548128</v>
      </c>
      <c r="Q111">
        <v>129.54574383452663</v>
      </c>
      <c r="R111">
        <v>92.929832935560782</v>
      </c>
      <c r="S111">
        <v>86.432140015910946</v>
      </c>
      <c r="T111">
        <v>2.1267722864183547</v>
      </c>
      <c r="U111">
        <v>60.814283015303246</v>
      </c>
      <c r="V111">
        <v>60.80666026061877</v>
      </c>
      <c r="W111">
        <v>0.61723030417532565</v>
      </c>
      <c r="X111">
        <v>99</v>
      </c>
      <c r="Y111">
        <v>5293</v>
      </c>
      <c r="Z111">
        <v>5028</v>
      </c>
      <c r="AA111">
        <v>265</v>
      </c>
      <c r="AB111">
        <v>999</v>
      </c>
    </row>
    <row r="112" spans="1:28" x14ac:dyDescent="0.3">
      <c r="A112">
        <v>5</v>
      </c>
      <c r="B112">
        <v>2021</v>
      </c>
      <c r="C112">
        <v>99</v>
      </c>
      <c r="D112">
        <v>6</v>
      </c>
      <c r="E112">
        <v>44239</v>
      </c>
      <c r="F112">
        <v>170</v>
      </c>
      <c r="G112">
        <v>99</v>
      </c>
      <c r="H112">
        <v>2916</v>
      </c>
      <c r="I112">
        <v>86.842283950617372</v>
      </c>
      <c r="J112">
        <v>12.388134430727021</v>
      </c>
      <c r="K112">
        <v>14.684567901234598</v>
      </c>
      <c r="L112">
        <v>60.120576131687251</v>
      </c>
      <c r="M112">
        <v>11.793827160493835</v>
      </c>
      <c r="N112">
        <v>46.931412894375853</v>
      </c>
      <c r="O112">
        <v>45.893347050754464</v>
      </c>
      <c r="P112">
        <v>129.18449931412891</v>
      </c>
      <c r="Q112">
        <v>131.07167352537724</v>
      </c>
      <c r="R112">
        <v>93.301508916323769</v>
      </c>
      <c r="S112">
        <v>86.598971193415679</v>
      </c>
      <c r="T112">
        <v>2.2964334705075724</v>
      </c>
      <c r="U112">
        <v>60.667695473251023</v>
      </c>
      <c r="V112">
        <v>60.659360796319888</v>
      </c>
      <c r="W112">
        <v>0.72530864197530864</v>
      </c>
      <c r="X112">
        <v>99</v>
      </c>
      <c r="Y112">
        <v>2916</v>
      </c>
      <c r="Z112">
        <v>2916</v>
      </c>
      <c r="AA112">
        <v>0</v>
      </c>
      <c r="AB112">
        <v>999</v>
      </c>
    </row>
    <row r="113" spans="1:28" x14ac:dyDescent="0.3">
      <c r="A113">
        <v>5</v>
      </c>
      <c r="B113">
        <v>2021</v>
      </c>
      <c r="C113">
        <v>99</v>
      </c>
      <c r="D113">
        <v>7</v>
      </c>
      <c r="E113">
        <v>44242</v>
      </c>
      <c r="F113">
        <v>170</v>
      </c>
      <c r="G113">
        <v>99</v>
      </c>
      <c r="H113">
        <v>5055</v>
      </c>
      <c r="I113">
        <v>84.055113739396347</v>
      </c>
      <c r="J113">
        <v>12.401053324555662</v>
      </c>
      <c r="K113">
        <v>14.410367952522252</v>
      </c>
      <c r="L113">
        <v>59.659756676557677</v>
      </c>
      <c r="M113">
        <v>11.675839368005281</v>
      </c>
      <c r="N113">
        <v>46.099407504937474</v>
      </c>
      <c r="O113">
        <v>45.225587008997152</v>
      </c>
      <c r="P113">
        <v>127.68049155145928</v>
      </c>
      <c r="Q113">
        <v>128.20978714066271</v>
      </c>
      <c r="R113">
        <v>91.115953478165437</v>
      </c>
      <c r="S113">
        <v>85.507790212859177</v>
      </c>
      <c r="T113">
        <v>2.0093146279665941</v>
      </c>
      <c r="U113">
        <v>60.700296735905049</v>
      </c>
      <c r="V113">
        <v>60.705907356032533</v>
      </c>
      <c r="W113">
        <v>0.69198813056379838</v>
      </c>
      <c r="X113">
        <v>99</v>
      </c>
      <c r="Y113">
        <v>5055</v>
      </c>
      <c r="Z113">
        <v>4557</v>
      </c>
      <c r="AA113">
        <v>498</v>
      </c>
      <c r="AB113">
        <v>999</v>
      </c>
    </row>
    <row r="114" spans="1:28" x14ac:dyDescent="0.3">
      <c r="A114">
        <v>5</v>
      </c>
      <c r="B114">
        <v>2021</v>
      </c>
      <c r="C114">
        <v>99</v>
      </c>
      <c r="D114">
        <v>7</v>
      </c>
      <c r="E114">
        <v>44243</v>
      </c>
      <c r="F114">
        <v>170</v>
      </c>
      <c r="G114">
        <v>99</v>
      </c>
      <c r="H114">
        <v>6685</v>
      </c>
      <c r="I114">
        <v>84.149633501216002</v>
      </c>
      <c r="J114">
        <v>12.268925646378705</v>
      </c>
      <c r="K114">
        <v>14.234694091249104</v>
      </c>
      <c r="L114">
        <v>59.888400897531596</v>
      </c>
      <c r="M114">
        <v>11.575301108077698</v>
      </c>
      <c r="N114">
        <v>46.466837963706439</v>
      </c>
      <c r="O114">
        <v>45.490284246025375</v>
      </c>
      <c r="P114">
        <v>127.088325036133</v>
      </c>
      <c r="Q114">
        <v>127.14437128633377</v>
      </c>
      <c r="R114">
        <v>91.820651999357437</v>
      </c>
      <c r="S114">
        <v>85.527669824955865</v>
      </c>
      <c r="T114">
        <v>1.9657684448704005</v>
      </c>
      <c r="U114">
        <v>60.876140613313382</v>
      </c>
      <c r="V114">
        <v>60.874282162605681</v>
      </c>
      <c r="W114">
        <v>0.70441286462228891</v>
      </c>
      <c r="X114">
        <v>99</v>
      </c>
      <c r="Y114">
        <v>6685</v>
      </c>
      <c r="Z114">
        <v>6227</v>
      </c>
      <c r="AA114">
        <v>458</v>
      </c>
      <c r="AB114">
        <v>999</v>
      </c>
    </row>
    <row r="115" spans="1:28" x14ac:dyDescent="0.3">
      <c r="A115">
        <v>5</v>
      </c>
      <c r="B115">
        <v>2021</v>
      </c>
      <c r="C115">
        <v>99</v>
      </c>
      <c r="D115">
        <v>7</v>
      </c>
      <c r="E115">
        <v>44244</v>
      </c>
      <c r="F115">
        <v>170</v>
      </c>
      <c r="G115">
        <v>99</v>
      </c>
      <c r="H115">
        <v>6258</v>
      </c>
      <c r="I115">
        <v>84.722307438833639</v>
      </c>
      <c r="J115">
        <v>12.327677329624482</v>
      </c>
      <c r="K115">
        <v>14.512847555129452</v>
      </c>
      <c r="L115">
        <v>60.204533397251481</v>
      </c>
      <c r="M115">
        <v>11.456919332406121</v>
      </c>
      <c r="N115">
        <v>46.866133518776081</v>
      </c>
      <c r="O115">
        <v>46.244610570236439</v>
      </c>
      <c r="P115">
        <v>128.59109874826149</v>
      </c>
      <c r="Q115">
        <v>129.8911682892907</v>
      </c>
      <c r="R115">
        <v>91.545653685674381</v>
      </c>
      <c r="S115">
        <v>86.128511821974996</v>
      </c>
      <c r="T115">
        <v>2.1851702255049679</v>
      </c>
      <c r="U115">
        <v>60.758708852668569</v>
      </c>
      <c r="V115">
        <v>60.764539467551515</v>
      </c>
      <c r="W115">
        <v>0.64669223394055597</v>
      </c>
      <c r="X115">
        <v>99</v>
      </c>
      <c r="Y115">
        <v>6258</v>
      </c>
      <c r="Z115">
        <v>5752</v>
      </c>
      <c r="AA115">
        <v>506</v>
      </c>
      <c r="AB115">
        <v>999</v>
      </c>
    </row>
    <row r="116" spans="1:28" x14ac:dyDescent="0.3">
      <c r="A116">
        <v>5</v>
      </c>
      <c r="B116">
        <v>2021</v>
      </c>
      <c r="C116">
        <v>99</v>
      </c>
      <c r="D116">
        <v>7</v>
      </c>
      <c r="E116">
        <v>44245</v>
      </c>
      <c r="F116">
        <v>170</v>
      </c>
      <c r="G116">
        <v>99</v>
      </c>
      <c r="H116">
        <v>5793</v>
      </c>
      <c r="I116">
        <v>83.487398577843749</v>
      </c>
      <c r="J116">
        <v>12.058602050326195</v>
      </c>
      <c r="K116">
        <v>14.11230795788018</v>
      </c>
      <c r="L116">
        <v>59.603808044191105</v>
      </c>
      <c r="M116">
        <v>11.421808014911431</v>
      </c>
      <c r="N116">
        <v>46.742777260018634</v>
      </c>
      <c r="O116">
        <v>46.026654240447343</v>
      </c>
      <c r="P116">
        <v>125.33904939422177</v>
      </c>
      <c r="Q116">
        <v>125.37949673811748</v>
      </c>
      <c r="R116">
        <v>92.009878844361694</v>
      </c>
      <c r="S116">
        <v>85.162945013979311</v>
      </c>
      <c r="T116">
        <v>2.0537059075539825</v>
      </c>
      <c r="U116">
        <v>61.033316071120304</v>
      </c>
      <c r="V116">
        <v>61.032698183071638</v>
      </c>
      <c r="W116">
        <v>0.60728465389262898</v>
      </c>
      <c r="X116">
        <v>99</v>
      </c>
      <c r="Y116">
        <v>5793</v>
      </c>
      <c r="Z116">
        <v>5365</v>
      </c>
      <c r="AA116">
        <v>428</v>
      </c>
      <c r="AB116">
        <v>999</v>
      </c>
    </row>
    <row r="117" spans="1:28" x14ac:dyDescent="0.3">
      <c r="A117">
        <v>5</v>
      </c>
      <c r="B117">
        <v>2021</v>
      </c>
      <c r="C117">
        <v>99</v>
      </c>
      <c r="D117">
        <v>7</v>
      </c>
      <c r="E117">
        <v>44246</v>
      </c>
      <c r="F117">
        <v>170</v>
      </c>
      <c r="G117">
        <v>99</v>
      </c>
      <c r="H117">
        <v>3018</v>
      </c>
      <c r="I117">
        <v>84.483432718884288</v>
      </c>
      <c r="J117">
        <v>11.999020008166601</v>
      </c>
      <c r="K117">
        <v>14.191153081510972</v>
      </c>
      <c r="L117">
        <v>59.682889330682578</v>
      </c>
      <c r="M117">
        <v>11.385381788485088</v>
      </c>
      <c r="N117">
        <v>47.09922417313188</v>
      </c>
      <c r="O117">
        <v>45.841567986933441</v>
      </c>
      <c r="P117">
        <v>130.17884850959578</v>
      </c>
      <c r="Q117">
        <v>127.28093099224176</v>
      </c>
      <c r="R117">
        <v>93.357860351163765</v>
      </c>
      <c r="S117">
        <v>85.299550837076481</v>
      </c>
      <c r="T117">
        <v>2.1921330733443649</v>
      </c>
      <c r="U117">
        <v>60.891981444665319</v>
      </c>
      <c r="V117">
        <v>60.889519039949697</v>
      </c>
      <c r="W117">
        <v>0.70444002650762094</v>
      </c>
      <c r="X117">
        <v>99</v>
      </c>
      <c r="Y117">
        <v>3018</v>
      </c>
      <c r="Z117">
        <v>2449</v>
      </c>
      <c r="AA117">
        <v>569</v>
      </c>
      <c r="AB117">
        <v>999</v>
      </c>
    </row>
    <row r="118" spans="1:28" x14ac:dyDescent="0.3">
      <c r="A118">
        <v>5</v>
      </c>
      <c r="B118">
        <v>2021</v>
      </c>
      <c r="C118">
        <v>99</v>
      </c>
      <c r="D118">
        <v>8</v>
      </c>
      <c r="E118">
        <v>44249</v>
      </c>
      <c r="F118">
        <v>170</v>
      </c>
      <c r="G118">
        <v>99</v>
      </c>
      <c r="H118">
        <v>5722</v>
      </c>
      <c r="I118">
        <v>84.669433749817486</v>
      </c>
      <c r="J118">
        <v>12.07132262051914</v>
      </c>
      <c r="K118">
        <v>14.234206571128963</v>
      </c>
      <c r="L118">
        <v>59.703049632995459</v>
      </c>
      <c r="M118">
        <v>11.54577667902759</v>
      </c>
      <c r="N118">
        <v>46.591676967449523</v>
      </c>
      <c r="O118">
        <v>45.758549649773393</v>
      </c>
      <c r="P118">
        <v>126.54202719406678</v>
      </c>
      <c r="Q118">
        <v>127.80655129789862</v>
      </c>
      <c r="R118">
        <v>90.868520807581376</v>
      </c>
      <c r="S118">
        <v>85.02134322208498</v>
      </c>
      <c r="T118">
        <v>2.1628839506098312</v>
      </c>
      <c r="U118">
        <v>60.941978329255512</v>
      </c>
      <c r="V118">
        <v>60.937735888639359</v>
      </c>
      <c r="W118">
        <v>0.62705347780496323</v>
      </c>
      <c r="X118">
        <v>99</v>
      </c>
      <c r="Y118">
        <v>5722</v>
      </c>
      <c r="Z118">
        <v>4854</v>
      </c>
      <c r="AA118">
        <v>868</v>
      </c>
      <c r="AB118">
        <v>999</v>
      </c>
    </row>
    <row r="119" spans="1:28" x14ac:dyDescent="0.3">
      <c r="A119">
        <v>5</v>
      </c>
      <c r="B119">
        <v>2021</v>
      </c>
      <c r="C119">
        <v>99</v>
      </c>
      <c r="D119">
        <v>8</v>
      </c>
      <c r="E119">
        <v>44250</v>
      </c>
      <c r="F119">
        <v>170</v>
      </c>
      <c r="G119">
        <v>99</v>
      </c>
      <c r="H119">
        <v>6593</v>
      </c>
      <c r="I119">
        <v>85.186713169508309</v>
      </c>
      <c r="J119">
        <v>12.409058033407931</v>
      </c>
      <c r="K119">
        <v>14.457949340209305</v>
      </c>
      <c r="L119">
        <v>60.282258455938006</v>
      </c>
      <c r="M119">
        <v>11.585603581883936</v>
      </c>
      <c r="N119">
        <v>47.323230583778198</v>
      </c>
      <c r="O119">
        <v>46.454795935939394</v>
      </c>
      <c r="P119">
        <v>129.27604615119685</v>
      </c>
      <c r="Q119">
        <v>129.21577406578271</v>
      </c>
      <c r="R119">
        <v>91.944170828310916</v>
      </c>
      <c r="S119">
        <v>86.250938522472978</v>
      </c>
      <c r="T119">
        <v>2.0488913068013717</v>
      </c>
      <c r="U119">
        <v>60.780221446989245</v>
      </c>
      <c r="V119">
        <v>60.786385058454634</v>
      </c>
      <c r="W119">
        <v>0.57106021537994844</v>
      </c>
      <c r="X119">
        <v>99</v>
      </c>
      <c r="Y119">
        <v>6593</v>
      </c>
      <c r="Z119">
        <v>5807</v>
      </c>
      <c r="AA119">
        <v>786</v>
      </c>
      <c r="AB119">
        <v>999</v>
      </c>
    </row>
    <row r="120" spans="1:28" x14ac:dyDescent="0.3">
      <c r="A120">
        <v>5</v>
      </c>
      <c r="B120">
        <v>2021</v>
      </c>
      <c r="C120">
        <v>99</v>
      </c>
      <c r="D120">
        <v>8</v>
      </c>
      <c r="E120">
        <v>44251</v>
      </c>
      <c r="F120">
        <v>170</v>
      </c>
      <c r="G120">
        <v>99</v>
      </c>
      <c r="H120">
        <v>6410</v>
      </c>
      <c r="I120">
        <v>85.509875187103802</v>
      </c>
      <c r="J120">
        <v>12.555199454483429</v>
      </c>
      <c r="K120">
        <v>14.626088923556932</v>
      </c>
      <c r="L120">
        <v>59.892820592823917</v>
      </c>
      <c r="M120">
        <v>11.640811455847244</v>
      </c>
      <c r="N120">
        <v>47.671496760995559</v>
      </c>
      <c r="O120">
        <v>46.666723491305838</v>
      </c>
      <c r="P120">
        <v>132.50034094783499</v>
      </c>
      <c r="Q120">
        <v>131.81844527787251</v>
      </c>
      <c r="R120">
        <v>92.844493692464894</v>
      </c>
      <c r="S120">
        <v>86.095124445959698</v>
      </c>
      <c r="T120">
        <v>2.0708894690735002</v>
      </c>
      <c r="U120">
        <v>60.577535101404045</v>
      </c>
      <c r="V120">
        <v>60.571077311427921</v>
      </c>
      <c r="W120">
        <v>0.68611544461778484</v>
      </c>
      <c r="X120">
        <v>99</v>
      </c>
      <c r="Y120">
        <v>6410</v>
      </c>
      <c r="Z120">
        <v>5866</v>
      </c>
      <c r="AA120">
        <v>544</v>
      </c>
      <c r="AB120">
        <v>999</v>
      </c>
    </row>
    <row r="121" spans="1:28" x14ac:dyDescent="0.3">
      <c r="A121">
        <v>5</v>
      </c>
      <c r="B121">
        <v>2021</v>
      </c>
      <c r="C121">
        <v>99</v>
      </c>
      <c r="D121">
        <v>8</v>
      </c>
      <c r="E121">
        <v>44252</v>
      </c>
      <c r="F121">
        <v>170</v>
      </c>
      <c r="G121">
        <v>99</v>
      </c>
      <c r="H121">
        <v>5276</v>
      </c>
      <c r="I121">
        <v>85.425435923323221</v>
      </c>
      <c r="J121">
        <v>12.753849518810137</v>
      </c>
      <c r="K121">
        <v>14.704548900682372</v>
      </c>
      <c r="L121">
        <v>60.672862016679211</v>
      </c>
      <c r="M121">
        <v>11.562204724409456</v>
      </c>
      <c r="N121">
        <v>46.436789151356081</v>
      </c>
      <c r="O121">
        <v>45.771872265966763</v>
      </c>
      <c r="P121">
        <v>129.82655293088362</v>
      </c>
      <c r="Q121">
        <v>127.77734033245848</v>
      </c>
      <c r="R121">
        <v>94.438976377952883</v>
      </c>
      <c r="S121">
        <v>86.816404199474988</v>
      </c>
      <c r="T121">
        <v>1.9506993818722351</v>
      </c>
      <c r="U121">
        <v>60.545489006823345</v>
      </c>
      <c r="V121">
        <v>60.544640525531726</v>
      </c>
      <c r="W121">
        <v>0.58680818802122814</v>
      </c>
      <c r="X121">
        <v>99</v>
      </c>
      <c r="Y121">
        <v>5276</v>
      </c>
      <c r="Z121">
        <v>4572</v>
      </c>
      <c r="AA121">
        <v>704</v>
      </c>
      <c r="AB121">
        <v>999</v>
      </c>
    </row>
    <row r="122" spans="1:28" x14ac:dyDescent="0.3">
      <c r="A122">
        <v>5</v>
      </c>
      <c r="B122">
        <v>2021</v>
      </c>
      <c r="C122">
        <v>99</v>
      </c>
      <c r="D122">
        <v>8</v>
      </c>
      <c r="E122">
        <v>44253</v>
      </c>
      <c r="F122">
        <v>170</v>
      </c>
      <c r="G122">
        <v>99</v>
      </c>
      <c r="H122">
        <v>3193</v>
      </c>
      <c r="I122">
        <v>85.276761666144822</v>
      </c>
      <c r="J122">
        <v>12.68575007829622</v>
      </c>
      <c r="K122">
        <v>14.734982774819899</v>
      </c>
      <c r="L122">
        <v>60.137801440651558</v>
      </c>
      <c r="M122">
        <v>12.25461948011271</v>
      </c>
      <c r="N122">
        <v>46.666457876605072</v>
      </c>
      <c r="O122">
        <v>46.041966802380223</v>
      </c>
      <c r="P122">
        <v>126.89852803006578</v>
      </c>
      <c r="Q122">
        <v>126.60632633886624</v>
      </c>
      <c r="R122">
        <v>93.318258690886395</v>
      </c>
      <c r="S122">
        <v>87.127403695584121</v>
      </c>
      <c r="T122">
        <v>2.0492326965236813</v>
      </c>
      <c r="U122">
        <v>60.556216724083946</v>
      </c>
      <c r="V122">
        <v>60.549358020899305</v>
      </c>
      <c r="W122">
        <v>0.4848105230191041</v>
      </c>
      <c r="X122">
        <v>99</v>
      </c>
      <c r="Y122">
        <v>3193</v>
      </c>
      <c r="Z122">
        <v>3193</v>
      </c>
      <c r="AA122">
        <v>0</v>
      </c>
      <c r="AB122">
        <v>999</v>
      </c>
    </row>
    <row r="123" spans="1:28" x14ac:dyDescent="0.3">
      <c r="A123">
        <v>5</v>
      </c>
      <c r="B123">
        <v>2021</v>
      </c>
      <c r="C123">
        <v>99</v>
      </c>
      <c r="D123">
        <v>9</v>
      </c>
      <c r="E123">
        <v>44256</v>
      </c>
      <c r="F123">
        <v>170</v>
      </c>
      <c r="G123">
        <v>99</v>
      </c>
      <c r="H123">
        <v>7205</v>
      </c>
      <c r="I123">
        <v>85.918098532612191</v>
      </c>
      <c r="J123">
        <v>12.317331264546143</v>
      </c>
      <c r="K123">
        <v>14.25814295628043</v>
      </c>
      <c r="L123">
        <v>61.345775156141478</v>
      </c>
      <c r="M123">
        <v>11.507618308766425</v>
      </c>
      <c r="N123">
        <v>45.956710628394099</v>
      </c>
      <c r="O123">
        <v>45.257564003103191</v>
      </c>
      <c r="P123">
        <v>125.46702870442202</v>
      </c>
      <c r="Q123">
        <v>125.41923972071372</v>
      </c>
      <c r="R123">
        <v>92.875593483320074</v>
      </c>
      <c r="S123">
        <v>87.149262994569682</v>
      </c>
      <c r="T123">
        <v>1.9408116917342928</v>
      </c>
      <c r="U123">
        <v>61.031505898681488</v>
      </c>
      <c r="V123">
        <v>61.02798425516491</v>
      </c>
      <c r="W123">
        <v>0.65010409437890349</v>
      </c>
      <c r="X123">
        <v>99</v>
      </c>
      <c r="Y123">
        <v>7205</v>
      </c>
      <c r="Z123">
        <v>6445</v>
      </c>
      <c r="AA123">
        <v>760</v>
      </c>
      <c r="AB123">
        <v>999</v>
      </c>
    </row>
    <row r="124" spans="1:28" x14ac:dyDescent="0.3">
      <c r="A124">
        <v>5</v>
      </c>
      <c r="B124">
        <v>2021</v>
      </c>
      <c r="C124">
        <v>99</v>
      </c>
      <c r="D124">
        <v>9</v>
      </c>
      <c r="E124">
        <v>44257</v>
      </c>
      <c r="F124">
        <v>170</v>
      </c>
      <c r="G124">
        <v>99</v>
      </c>
      <c r="H124">
        <v>6335</v>
      </c>
      <c r="I124">
        <v>84.61319651755008</v>
      </c>
      <c r="J124">
        <v>12.216540292717296</v>
      </c>
      <c r="K124">
        <v>14.23845619573796</v>
      </c>
      <c r="L124">
        <v>59.995404893449241</v>
      </c>
      <c r="M124">
        <v>11.477728795626836</v>
      </c>
      <c r="N124">
        <v>46.228531123258684</v>
      </c>
      <c r="O124">
        <v>45.532357608887317</v>
      </c>
      <c r="P124">
        <v>131.41315464644683</v>
      </c>
      <c r="Q124">
        <v>131.10527243872329</v>
      </c>
      <c r="R124">
        <v>91.396508552283763</v>
      </c>
      <c r="S124">
        <v>85.78490566037722</v>
      </c>
      <c r="T124">
        <v>2.0219159030206604</v>
      </c>
      <c r="U124">
        <v>60.937016574585641</v>
      </c>
      <c r="V124">
        <v>60.933282102014637</v>
      </c>
      <c r="W124">
        <v>0.61183898973954243</v>
      </c>
      <c r="X124">
        <v>99</v>
      </c>
      <c r="Y124">
        <v>6335</v>
      </c>
      <c r="Z124">
        <v>5671</v>
      </c>
      <c r="AA124">
        <v>664</v>
      </c>
      <c r="AB124">
        <v>999</v>
      </c>
    </row>
    <row r="125" spans="1:28" x14ac:dyDescent="0.3">
      <c r="A125">
        <v>5</v>
      </c>
      <c r="B125">
        <v>2021</v>
      </c>
      <c r="C125">
        <v>99</v>
      </c>
      <c r="D125">
        <v>9</v>
      </c>
      <c r="E125">
        <v>44258</v>
      </c>
      <c r="F125">
        <v>170</v>
      </c>
      <c r="G125">
        <v>99</v>
      </c>
      <c r="H125">
        <v>6690</v>
      </c>
      <c r="I125">
        <v>85.103019424945813</v>
      </c>
      <c r="J125">
        <v>12.313805909898228</v>
      </c>
      <c r="K125">
        <v>14.408690582959663</v>
      </c>
      <c r="L125">
        <v>60.435121076233294</v>
      </c>
      <c r="M125">
        <v>11.67773292426933</v>
      </c>
      <c r="N125">
        <v>46.72808009042469</v>
      </c>
      <c r="O125">
        <v>45.931535604714995</v>
      </c>
      <c r="P125">
        <v>129.54125625706445</v>
      </c>
      <c r="Q125">
        <v>130.06620377845957</v>
      </c>
      <c r="R125">
        <v>92.478701760051379</v>
      </c>
      <c r="S125">
        <v>86.353560471499932</v>
      </c>
      <c r="T125">
        <v>2.0948846730614368</v>
      </c>
      <c r="U125">
        <v>60.860837070254121</v>
      </c>
      <c r="V125">
        <v>60.856991568115632</v>
      </c>
      <c r="W125">
        <v>0.67339312406577001</v>
      </c>
      <c r="X125">
        <v>99</v>
      </c>
      <c r="Y125">
        <v>6690</v>
      </c>
      <c r="Z125">
        <v>6193</v>
      </c>
      <c r="AA125">
        <v>497</v>
      </c>
      <c r="AB125">
        <v>999</v>
      </c>
    </row>
    <row r="126" spans="1:28" x14ac:dyDescent="0.3">
      <c r="A126">
        <v>5</v>
      </c>
      <c r="B126">
        <v>2021</v>
      </c>
      <c r="C126">
        <v>99</v>
      </c>
      <c r="D126">
        <v>9</v>
      </c>
      <c r="E126">
        <v>44259</v>
      </c>
      <c r="F126">
        <v>170</v>
      </c>
      <c r="G126">
        <v>99</v>
      </c>
      <c r="H126">
        <v>5500</v>
      </c>
      <c r="I126">
        <v>85.779818178553811</v>
      </c>
      <c r="J126">
        <v>12.603471043199404</v>
      </c>
      <c r="K126">
        <v>14.649901818181876</v>
      </c>
      <c r="L126">
        <v>60.731878181818281</v>
      </c>
      <c r="M126">
        <v>11.641614789662285</v>
      </c>
      <c r="N126">
        <v>46.853235238634227</v>
      </c>
      <c r="O126">
        <v>46.23203169213356</v>
      </c>
      <c r="P126">
        <v>128.99962271269575</v>
      </c>
      <c r="Q126">
        <v>128.87455197132616</v>
      </c>
      <c r="R126">
        <v>93.398943595547962</v>
      </c>
      <c r="S126">
        <v>86.960724391624311</v>
      </c>
      <c r="T126">
        <v>2.0464307749824737</v>
      </c>
      <c r="U126">
        <v>60.651090909090918</v>
      </c>
      <c r="V126">
        <v>60.654088576884391</v>
      </c>
      <c r="W126">
        <v>0.6930909090909092</v>
      </c>
      <c r="X126">
        <v>99</v>
      </c>
      <c r="Y126">
        <v>5500</v>
      </c>
      <c r="Z126">
        <v>5301</v>
      </c>
      <c r="AA126">
        <v>199</v>
      </c>
      <c r="AB126">
        <v>999</v>
      </c>
    </row>
    <row r="127" spans="1:28" x14ac:dyDescent="0.3">
      <c r="A127">
        <v>5</v>
      </c>
      <c r="B127">
        <v>2021</v>
      </c>
      <c r="C127">
        <v>99</v>
      </c>
      <c r="D127">
        <v>9</v>
      </c>
      <c r="E127">
        <v>44260</v>
      </c>
      <c r="F127">
        <v>170</v>
      </c>
      <c r="G127">
        <v>99</v>
      </c>
      <c r="H127">
        <v>3456</v>
      </c>
      <c r="I127">
        <v>85.686892357937893</v>
      </c>
      <c r="J127">
        <v>12.295016413011036</v>
      </c>
      <c r="K127">
        <v>14.480755208333338</v>
      </c>
      <c r="L127">
        <v>60.480489004629682</v>
      </c>
      <c r="M127">
        <v>11.771888988361663</v>
      </c>
      <c r="N127">
        <v>47.455983288570557</v>
      </c>
      <c r="O127">
        <v>46.341390629662783</v>
      </c>
      <c r="P127">
        <v>131.83676514473291</v>
      </c>
      <c r="Q127">
        <v>130.5965383467622</v>
      </c>
      <c r="R127">
        <v>93.703789913458692</v>
      </c>
      <c r="S127">
        <v>86.584422560429701</v>
      </c>
      <c r="T127">
        <v>2.1857387953222966</v>
      </c>
      <c r="U127">
        <v>60.828993055555557</v>
      </c>
      <c r="V127">
        <v>60.832868918630318</v>
      </c>
      <c r="W127">
        <v>0.74739583333333348</v>
      </c>
      <c r="X127">
        <v>99</v>
      </c>
      <c r="Y127">
        <v>3456</v>
      </c>
      <c r="Z127">
        <v>3351</v>
      </c>
      <c r="AA127">
        <v>105</v>
      </c>
      <c r="AB127">
        <v>999</v>
      </c>
    </row>
    <row r="128" spans="1:28" x14ac:dyDescent="0.3">
      <c r="A128">
        <v>5</v>
      </c>
      <c r="B128">
        <v>2021</v>
      </c>
      <c r="C128">
        <v>99</v>
      </c>
      <c r="D128">
        <v>10</v>
      </c>
      <c r="E128">
        <v>44263</v>
      </c>
      <c r="F128">
        <v>170</v>
      </c>
      <c r="G128">
        <v>99</v>
      </c>
      <c r="H128">
        <v>6735</v>
      </c>
      <c r="I128">
        <v>85.339539707441247</v>
      </c>
      <c r="J128">
        <v>12.540518962075851</v>
      </c>
      <c r="K128">
        <v>14.613885671863402</v>
      </c>
      <c r="L128">
        <v>60.117077951002223</v>
      </c>
      <c r="M128">
        <v>11.749767132401816</v>
      </c>
      <c r="N128">
        <v>46.742015968063853</v>
      </c>
      <c r="O128">
        <v>45.929807052561557</v>
      </c>
      <c r="P128">
        <v>128.58666001330673</v>
      </c>
      <c r="Q128">
        <v>129.09880239520956</v>
      </c>
      <c r="R128">
        <v>92.611477045907989</v>
      </c>
      <c r="S128">
        <v>86.453559547571558</v>
      </c>
      <c r="T128">
        <v>2.073366709787555</v>
      </c>
      <c r="U128">
        <v>60.648106904231639</v>
      </c>
      <c r="V128">
        <v>60.647839946162797</v>
      </c>
      <c r="W128">
        <v>0.64795842613214549</v>
      </c>
      <c r="X128">
        <v>99</v>
      </c>
      <c r="Y128">
        <v>6735</v>
      </c>
      <c r="Z128">
        <v>6012</v>
      </c>
      <c r="AA128">
        <v>723</v>
      </c>
      <c r="AB128">
        <v>999</v>
      </c>
    </row>
    <row r="129" spans="1:28" x14ac:dyDescent="0.3">
      <c r="A129">
        <v>5</v>
      </c>
      <c r="B129">
        <v>2021</v>
      </c>
      <c r="C129">
        <v>99</v>
      </c>
      <c r="D129">
        <v>10</v>
      </c>
      <c r="E129">
        <v>44264</v>
      </c>
      <c r="F129">
        <v>170</v>
      </c>
      <c r="G129">
        <v>99</v>
      </c>
      <c r="H129">
        <v>6839</v>
      </c>
      <c r="I129">
        <v>86.093683280824649</v>
      </c>
      <c r="J129">
        <v>12.448652882205488</v>
      </c>
      <c r="K129">
        <v>14.412140663839724</v>
      </c>
      <c r="L129">
        <v>60.211444655651391</v>
      </c>
      <c r="M129">
        <v>11.571146616541348</v>
      </c>
      <c r="N129">
        <v>46.940319548872189</v>
      </c>
      <c r="O129">
        <v>46.29887218045112</v>
      </c>
      <c r="P129">
        <v>132.26425438596496</v>
      </c>
      <c r="Q129">
        <v>134.6307957393484</v>
      </c>
      <c r="R129">
        <v>92.212468671679488</v>
      </c>
      <c r="S129">
        <v>86.225250626566535</v>
      </c>
      <c r="T129">
        <v>1.9634877816342351</v>
      </c>
      <c r="U129">
        <v>60.811083491738543</v>
      </c>
      <c r="V129">
        <v>60.813849610770994</v>
      </c>
      <c r="W129">
        <v>0.65141102500365555</v>
      </c>
      <c r="X129">
        <v>99</v>
      </c>
      <c r="Y129">
        <v>6839</v>
      </c>
      <c r="Z129">
        <v>6384</v>
      </c>
      <c r="AA129">
        <v>455</v>
      </c>
      <c r="AB129">
        <v>999</v>
      </c>
    </row>
    <row r="130" spans="1:28" x14ac:dyDescent="0.3">
      <c r="A130">
        <v>5</v>
      </c>
      <c r="B130">
        <v>2021</v>
      </c>
      <c r="C130">
        <v>99</v>
      </c>
      <c r="D130">
        <v>10</v>
      </c>
      <c r="E130">
        <v>44265</v>
      </c>
      <c r="F130">
        <v>170</v>
      </c>
      <c r="G130">
        <v>99</v>
      </c>
      <c r="H130">
        <v>6746</v>
      </c>
      <c r="I130">
        <v>85.546768447694205</v>
      </c>
      <c r="J130">
        <v>12.384967741935469</v>
      </c>
      <c r="K130">
        <v>14.402700859768784</v>
      </c>
      <c r="L130">
        <v>59.536151793655449</v>
      </c>
      <c r="M130">
        <v>11.721741935483879</v>
      </c>
      <c r="N130">
        <v>47.117096774193563</v>
      </c>
      <c r="O130">
        <v>46.263709677419357</v>
      </c>
      <c r="P130">
        <v>133.63645161290322</v>
      </c>
      <c r="Q130">
        <v>135.13838709677421</v>
      </c>
      <c r="R130">
        <v>91.157064516129026</v>
      </c>
      <c r="S130">
        <v>85.547774193548449</v>
      </c>
      <c r="T130">
        <v>2.0177331178333087</v>
      </c>
      <c r="U130">
        <v>60.695226801067285</v>
      </c>
      <c r="V130">
        <v>60.686552027412588</v>
      </c>
      <c r="W130">
        <v>0.66987844648680683</v>
      </c>
      <c r="X130">
        <v>99</v>
      </c>
      <c r="Y130">
        <v>6746</v>
      </c>
      <c r="Z130">
        <v>6200</v>
      </c>
      <c r="AA130">
        <v>546</v>
      </c>
      <c r="AB130">
        <v>999</v>
      </c>
    </row>
    <row r="131" spans="1:28" x14ac:dyDescent="0.3">
      <c r="A131">
        <v>5</v>
      </c>
      <c r="B131">
        <v>2021</v>
      </c>
      <c r="C131">
        <v>99</v>
      </c>
      <c r="D131">
        <v>10</v>
      </c>
      <c r="E131">
        <v>44266</v>
      </c>
      <c r="F131">
        <v>170</v>
      </c>
      <c r="G131">
        <v>99</v>
      </c>
      <c r="H131">
        <v>5923</v>
      </c>
      <c r="I131">
        <v>83.460509873249507</v>
      </c>
      <c r="J131">
        <v>12.040147265077119</v>
      </c>
      <c r="K131">
        <v>13.849140638190027</v>
      </c>
      <c r="L131">
        <v>58.390815465135887</v>
      </c>
      <c r="M131">
        <v>11.717812061711085</v>
      </c>
      <c r="N131">
        <v>46.859221598877994</v>
      </c>
      <c r="O131">
        <v>45.993338008415151</v>
      </c>
      <c r="P131">
        <v>129.13131136044882</v>
      </c>
      <c r="Q131">
        <v>129.92040673211781</v>
      </c>
      <c r="R131">
        <v>89.921844319775815</v>
      </c>
      <c r="S131">
        <v>83.801893408134745</v>
      </c>
      <c r="T131">
        <v>1.8089933731129104</v>
      </c>
      <c r="U131">
        <v>61.021948336991386</v>
      </c>
      <c r="V131">
        <v>61.029197149435753</v>
      </c>
      <c r="W131">
        <v>0.64815127469187916</v>
      </c>
      <c r="X131">
        <v>99</v>
      </c>
      <c r="Y131">
        <v>5923</v>
      </c>
      <c r="Z131">
        <v>5704</v>
      </c>
      <c r="AA131">
        <v>219</v>
      </c>
      <c r="AB131">
        <v>999</v>
      </c>
    </row>
    <row r="132" spans="1:28" x14ac:dyDescent="0.3">
      <c r="A132">
        <v>5</v>
      </c>
      <c r="B132">
        <v>2021</v>
      </c>
      <c r="C132">
        <v>99</v>
      </c>
      <c r="D132">
        <v>10</v>
      </c>
      <c r="E132">
        <v>44267</v>
      </c>
      <c r="F132">
        <v>170</v>
      </c>
      <c r="G132">
        <v>99</v>
      </c>
      <c r="H132">
        <v>4263</v>
      </c>
      <c r="I132">
        <v>84.06800374913152</v>
      </c>
      <c r="J132">
        <v>12.091318327974262</v>
      </c>
      <c r="K132">
        <v>14.205357729298601</v>
      </c>
      <c r="L132">
        <v>59.547482993197349</v>
      </c>
      <c r="M132">
        <v>11.536730150878064</v>
      </c>
      <c r="N132">
        <v>46.602770220133557</v>
      </c>
      <c r="O132">
        <v>45.93767004699481</v>
      </c>
      <c r="P132">
        <v>131.65570121197129</v>
      </c>
      <c r="Q132">
        <v>132.93395993074449</v>
      </c>
      <c r="R132">
        <v>91.050358644570821</v>
      </c>
      <c r="S132">
        <v>85.163047242147073</v>
      </c>
      <c r="T132">
        <v>2.1140394013243378</v>
      </c>
      <c r="U132">
        <v>60.968097583861123</v>
      </c>
      <c r="V132">
        <v>60.974322900542184</v>
      </c>
      <c r="W132">
        <v>0.62655406990382378</v>
      </c>
      <c r="X132">
        <v>99</v>
      </c>
      <c r="Y132">
        <v>4263</v>
      </c>
      <c r="Z132">
        <v>4043</v>
      </c>
      <c r="AA132">
        <v>220</v>
      </c>
      <c r="AB132">
        <v>999</v>
      </c>
    </row>
    <row r="133" spans="1:28" x14ac:dyDescent="0.3">
      <c r="A133">
        <v>5</v>
      </c>
      <c r="B133">
        <v>2021</v>
      </c>
      <c r="C133">
        <v>99</v>
      </c>
      <c r="D133">
        <v>11</v>
      </c>
      <c r="E133">
        <v>44270</v>
      </c>
      <c r="F133">
        <v>170</v>
      </c>
      <c r="G133">
        <v>99</v>
      </c>
      <c r="H133">
        <v>7144</v>
      </c>
      <c r="I133">
        <v>84.433902567057686</v>
      </c>
      <c r="J133">
        <v>11.943088933108797</v>
      </c>
      <c r="K133">
        <v>13.906809910414305</v>
      </c>
      <c r="L133">
        <v>59.796556550951792</v>
      </c>
      <c r="M133">
        <v>11.70537272309809</v>
      </c>
      <c r="N133">
        <v>46.100413286392154</v>
      </c>
      <c r="O133">
        <v>45.626664625746201</v>
      </c>
      <c r="P133">
        <v>127.6199295882443</v>
      </c>
      <c r="Q133">
        <v>129.50497474360935</v>
      </c>
      <c r="R133">
        <v>90.932527169753612</v>
      </c>
      <c r="S133">
        <v>85.290923006275818</v>
      </c>
      <c r="T133">
        <v>1.963720977305506</v>
      </c>
      <c r="U133">
        <v>61.166433370660712</v>
      </c>
      <c r="V133">
        <v>61.169338210624552</v>
      </c>
      <c r="W133">
        <v>0.61688129899216115</v>
      </c>
      <c r="X133">
        <v>99</v>
      </c>
      <c r="Y133">
        <v>7144</v>
      </c>
      <c r="Z133">
        <v>6533</v>
      </c>
      <c r="AA133">
        <v>611</v>
      </c>
      <c r="AB133">
        <v>999</v>
      </c>
    </row>
    <row r="134" spans="1:28" x14ac:dyDescent="0.3">
      <c r="A134">
        <v>5</v>
      </c>
      <c r="B134">
        <v>2021</v>
      </c>
      <c r="C134">
        <v>99</v>
      </c>
      <c r="D134">
        <v>11</v>
      </c>
      <c r="E134">
        <v>44271</v>
      </c>
      <c r="F134">
        <v>170</v>
      </c>
      <c r="G134">
        <v>99</v>
      </c>
      <c r="H134">
        <v>7381</v>
      </c>
      <c r="I134">
        <v>85.319753414559386</v>
      </c>
      <c r="J134">
        <v>12.595708278961844</v>
      </c>
      <c r="K134">
        <v>14.72656008670911</v>
      </c>
      <c r="L134">
        <v>60.315646931310106</v>
      </c>
      <c r="M134">
        <v>11.70146440481367</v>
      </c>
      <c r="N134">
        <v>46.992460490068147</v>
      </c>
      <c r="O134">
        <v>46.499782514136577</v>
      </c>
      <c r="P134">
        <v>131.59243149195299</v>
      </c>
      <c r="Q134">
        <v>134.27577207481517</v>
      </c>
      <c r="R134">
        <v>92.332898361606112</v>
      </c>
      <c r="S134">
        <v>86.731622444541145</v>
      </c>
      <c r="T134">
        <v>2.1308518077472658</v>
      </c>
      <c r="U134">
        <v>60.599512261211217</v>
      </c>
      <c r="V134">
        <v>60.597023996350309</v>
      </c>
      <c r="W134">
        <v>0.74502099986451698</v>
      </c>
      <c r="X134">
        <v>99</v>
      </c>
      <c r="Y134">
        <v>7381</v>
      </c>
      <c r="Z134">
        <v>6897</v>
      </c>
      <c r="AA134">
        <v>484</v>
      </c>
      <c r="AB134">
        <v>999</v>
      </c>
    </row>
    <row r="135" spans="1:28" x14ac:dyDescent="0.3">
      <c r="A135">
        <v>5</v>
      </c>
      <c r="B135">
        <v>2021</v>
      </c>
      <c r="C135">
        <v>99</v>
      </c>
      <c r="D135">
        <v>11</v>
      </c>
      <c r="E135">
        <v>44272</v>
      </c>
      <c r="F135">
        <v>170</v>
      </c>
      <c r="G135">
        <v>99</v>
      </c>
      <c r="H135">
        <v>7195</v>
      </c>
      <c r="I135">
        <v>84.597053499135697</v>
      </c>
      <c r="J135">
        <v>12.445221445221488</v>
      </c>
      <c r="K135">
        <v>14.578154273801252</v>
      </c>
      <c r="L135">
        <v>59.981193884642174</v>
      </c>
      <c r="M135">
        <v>11.729976689976709</v>
      </c>
      <c r="N135">
        <v>46.620512820512808</v>
      </c>
      <c r="O135">
        <v>46.085159285159286</v>
      </c>
      <c r="P135">
        <v>131.50660450660453</v>
      </c>
      <c r="Q135">
        <v>132.70940170940173</v>
      </c>
      <c r="R135">
        <v>91.635555555555499</v>
      </c>
      <c r="S135">
        <v>86.241616161615823</v>
      </c>
      <c r="T135">
        <v>2.1329328285797633</v>
      </c>
      <c r="U135">
        <v>60.622098679638654</v>
      </c>
      <c r="V135">
        <v>60.614121522028078</v>
      </c>
      <c r="W135">
        <v>0.61862404447533004</v>
      </c>
      <c r="X135">
        <v>99</v>
      </c>
      <c r="Y135">
        <v>7195</v>
      </c>
      <c r="Z135">
        <v>6435</v>
      </c>
      <c r="AA135">
        <v>760</v>
      </c>
      <c r="AB135">
        <v>999</v>
      </c>
    </row>
    <row r="136" spans="1:28" x14ac:dyDescent="0.3">
      <c r="A136">
        <v>5</v>
      </c>
      <c r="B136">
        <v>2021</v>
      </c>
      <c r="C136">
        <v>99</v>
      </c>
      <c r="D136">
        <v>11</v>
      </c>
      <c r="E136">
        <v>44273</v>
      </c>
      <c r="F136">
        <v>170</v>
      </c>
      <c r="G136">
        <v>99</v>
      </c>
      <c r="H136">
        <v>6199</v>
      </c>
      <c r="I136">
        <v>83.917018868707885</v>
      </c>
      <c r="J136">
        <v>12.170514130064678</v>
      </c>
      <c r="K136">
        <v>14.135955799322472</v>
      </c>
      <c r="L136">
        <v>59.8983481206646</v>
      </c>
      <c r="M136">
        <v>11.483214164113022</v>
      </c>
      <c r="N136">
        <v>46.020429009193045</v>
      </c>
      <c r="O136">
        <v>45.50493701055499</v>
      </c>
      <c r="P136">
        <v>129.92236976506641</v>
      </c>
      <c r="Q136">
        <v>131.64640789921691</v>
      </c>
      <c r="R136">
        <v>90.900715015321765</v>
      </c>
      <c r="S136">
        <v>85.464487572352823</v>
      </c>
      <c r="T136">
        <v>1.9654416692577912</v>
      </c>
      <c r="U136">
        <v>61.047104371672859</v>
      </c>
      <c r="V136">
        <v>61.047015284413106</v>
      </c>
      <c r="W136">
        <v>0.57589933860300069</v>
      </c>
      <c r="X136">
        <v>99</v>
      </c>
      <c r="Y136">
        <v>6199</v>
      </c>
      <c r="Z136">
        <v>5874</v>
      </c>
      <c r="AA136">
        <v>325</v>
      </c>
      <c r="AB136">
        <v>999</v>
      </c>
    </row>
    <row r="137" spans="1:28" x14ac:dyDescent="0.3">
      <c r="A137">
        <v>5</v>
      </c>
      <c r="B137">
        <v>2021</v>
      </c>
      <c r="C137">
        <v>99</v>
      </c>
      <c r="D137">
        <v>11</v>
      </c>
      <c r="E137">
        <v>44274</v>
      </c>
      <c r="F137">
        <v>170</v>
      </c>
      <c r="G137">
        <v>99</v>
      </c>
      <c r="H137">
        <v>4263</v>
      </c>
      <c r="I137">
        <v>85.2806474313861</v>
      </c>
      <c r="J137">
        <v>12.202345765892581</v>
      </c>
      <c r="K137">
        <v>14.36190476190475</v>
      </c>
      <c r="L137">
        <v>60.141590429275354</v>
      </c>
      <c r="M137">
        <v>11.716819141449671</v>
      </c>
      <c r="N137">
        <v>46.515599343185535</v>
      </c>
      <c r="O137">
        <v>46.269528501055611</v>
      </c>
      <c r="P137">
        <v>134.8479943701619</v>
      </c>
      <c r="Q137">
        <v>137.46962233169123</v>
      </c>
      <c r="R137">
        <v>91.594323246539986</v>
      </c>
      <c r="S137">
        <v>86.220314332629897</v>
      </c>
      <c r="T137">
        <v>2.1595589960121657</v>
      </c>
      <c r="U137">
        <v>60.914144968332145</v>
      </c>
      <c r="V137">
        <v>60.927545462596591</v>
      </c>
      <c r="W137">
        <v>0.75228712174524992</v>
      </c>
      <c r="X137">
        <v>99</v>
      </c>
      <c r="Y137">
        <v>4263</v>
      </c>
      <c r="Z137">
        <v>4263</v>
      </c>
      <c r="AA137">
        <v>0</v>
      </c>
      <c r="AB137">
        <v>999</v>
      </c>
    </row>
    <row r="138" spans="1:28" x14ac:dyDescent="0.3">
      <c r="A138">
        <v>5</v>
      </c>
      <c r="B138">
        <v>2021</v>
      </c>
      <c r="C138">
        <v>99</v>
      </c>
      <c r="D138">
        <v>12</v>
      </c>
      <c r="E138">
        <v>44277</v>
      </c>
      <c r="F138">
        <v>170</v>
      </c>
      <c r="G138">
        <v>99</v>
      </c>
      <c r="H138">
        <v>7727</v>
      </c>
      <c r="I138">
        <v>83.010495655493614</v>
      </c>
      <c r="J138">
        <v>12.33830547221031</v>
      </c>
      <c r="K138">
        <v>14.29433027048009</v>
      </c>
      <c r="L138">
        <v>59.573191406755505</v>
      </c>
      <c r="M138">
        <v>11.785083583369008</v>
      </c>
      <c r="N138">
        <v>46.920131447349618</v>
      </c>
      <c r="O138">
        <v>46.601228746963855</v>
      </c>
      <c r="P138">
        <v>130.66109444206313</v>
      </c>
      <c r="Q138">
        <v>133.51707386769539</v>
      </c>
      <c r="R138">
        <v>91.492670381483222</v>
      </c>
      <c r="S138">
        <v>85.6468638376911</v>
      </c>
      <c r="T138">
        <v>1.95602479826978</v>
      </c>
      <c r="U138">
        <v>60.769509512100399</v>
      </c>
      <c r="V138">
        <v>60.786943171899374</v>
      </c>
      <c r="W138">
        <v>0.62508088520771343</v>
      </c>
      <c r="X138">
        <v>99</v>
      </c>
      <c r="Y138">
        <v>7727</v>
      </c>
      <c r="Z138">
        <v>6999</v>
      </c>
      <c r="AA138">
        <v>728</v>
      </c>
      <c r="AB138">
        <v>999</v>
      </c>
    </row>
    <row r="139" spans="1:28" x14ac:dyDescent="0.3">
      <c r="A139">
        <v>5</v>
      </c>
      <c r="B139">
        <v>2021</v>
      </c>
      <c r="C139">
        <v>99</v>
      </c>
      <c r="D139">
        <v>12</v>
      </c>
      <c r="E139">
        <v>44278</v>
      </c>
      <c r="F139">
        <v>170</v>
      </c>
      <c r="G139">
        <v>99</v>
      </c>
      <c r="H139">
        <v>6716</v>
      </c>
      <c r="I139">
        <v>84.294133405127383</v>
      </c>
      <c r="J139">
        <v>12.56904568362873</v>
      </c>
      <c r="K139">
        <v>14.519781119714132</v>
      </c>
      <c r="L139">
        <v>59.946002084574211</v>
      </c>
      <c r="M139">
        <v>11.769468379125298</v>
      </c>
      <c r="N139">
        <v>47.075109738253936</v>
      </c>
      <c r="O139">
        <v>46.327914160299137</v>
      </c>
      <c r="P139">
        <v>129.15168265322703</v>
      </c>
      <c r="Q139">
        <v>130.91871240448711</v>
      </c>
      <c r="R139">
        <v>92.171907006991162</v>
      </c>
      <c r="S139">
        <v>86.060347910908789</v>
      </c>
      <c r="T139">
        <v>1.9507354360853952</v>
      </c>
      <c r="U139">
        <v>60.600655151876111</v>
      </c>
      <c r="V139">
        <v>60.601386238282011</v>
      </c>
      <c r="W139">
        <v>0.59961286480047638</v>
      </c>
      <c r="X139">
        <v>99</v>
      </c>
      <c r="Y139">
        <v>6716</v>
      </c>
      <c r="Z139">
        <v>6151</v>
      </c>
      <c r="AA139">
        <v>565</v>
      </c>
      <c r="AB139">
        <v>999</v>
      </c>
    </row>
    <row r="140" spans="1:28" x14ac:dyDescent="0.3">
      <c r="A140">
        <v>5</v>
      </c>
      <c r="B140">
        <v>2021</v>
      </c>
      <c r="C140">
        <v>99</v>
      </c>
      <c r="D140">
        <v>12</v>
      </c>
      <c r="E140">
        <v>44279</v>
      </c>
      <c r="F140">
        <v>170</v>
      </c>
      <c r="G140">
        <v>99</v>
      </c>
      <c r="H140">
        <v>6438</v>
      </c>
      <c r="I140">
        <v>83.140804593453197</v>
      </c>
      <c r="J140">
        <v>12.349918646273949</v>
      </c>
      <c r="K140">
        <v>14.360203479341488</v>
      </c>
      <c r="L140">
        <v>59.161379310344849</v>
      </c>
      <c r="M140">
        <v>11.700780995769559</v>
      </c>
      <c r="N140">
        <v>46.533192320208251</v>
      </c>
      <c r="O140">
        <v>45.9020501138952</v>
      </c>
      <c r="P140">
        <v>130.69134396355352</v>
      </c>
      <c r="Q140">
        <v>132.48177676537583</v>
      </c>
      <c r="R140">
        <v>91.101204035144875</v>
      </c>
      <c r="S140">
        <v>85.175658965180446</v>
      </c>
      <c r="T140">
        <v>2.0102848330675367</v>
      </c>
      <c r="U140">
        <v>60.739515377446402</v>
      </c>
      <c r="V140">
        <v>60.734617410638513</v>
      </c>
      <c r="W140">
        <v>0.61991301646474084</v>
      </c>
      <c r="X140">
        <v>99</v>
      </c>
      <c r="Y140">
        <v>6438</v>
      </c>
      <c r="Z140">
        <v>6146</v>
      </c>
      <c r="AA140">
        <v>292</v>
      </c>
      <c r="AB140">
        <v>999</v>
      </c>
    </row>
    <row r="141" spans="1:28" x14ac:dyDescent="0.3">
      <c r="A141">
        <v>5</v>
      </c>
      <c r="B141">
        <v>2021</v>
      </c>
      <c r="C141">
        <v>99</v>
      </c>
      <c r="D141">
        <v>12</v>
      </c>
      <c r="E141">
        <v>44280</v>
      </c>
      <c r="F141">
        <v>170</v>
      </c>
      <c r="G141">
        <v>99</v>
      </c>
      <c r="H141">
        <v>7974</v>
      </c>
      <c r="I141">
        <v>83.502608473135993</v>
      </c>
      <c r="J141">
        <v>12.272130715509299</v>
      </c>
      <c r="K141">
        <v>14.132564584900928</v>
      </c>
      <c r="L141">
        <v>58.711502382744001</v>
      </c>
      <c r="M141">
        <v>11.721597048359452</v>
      </c>
      <c r="N141">
        <v>46.733298194755562</v>
      </c>
      <c r="O141">
        <v>45.998550533667149</v>
      </c>
      <c r="P141">
        <v>130.23020160758989</v>
      </c>
      <c r="Q141">
        <v>131.92186058769272</v>
      </c>
      <c r="R141">
        <v>90.353669785215374</v>
      </c>
      <c r="S141">
        <v>84.443220450652404</v>
      </c>
      <c r="T141">
        <v>1.8604338693916247</v>
      </c>
      <c r="U141">
        <v>60.825934286430893</v>
      </c>
      <c r="V141">
        <v>60.824820008702488</v>
      </c>
      <c r="W141">
        <v>0.64095811387007762</v>
      </c>
      <c r="X141">
        <v>99</v>
      </c>
      <c r="Y141">
        <v>7974</v>
      </c>
      <c r="Z141">
        <v>7589</v>
      </c>
      <c r="AA141">
        <v>385</v>
      </c>
      <c r="AB141">
        <v>999</v>
      </c>
    </row>
    <row r="142" spans="1:28" x14ac:dyDescent="0.3">
      <c r="A142">
        <v>5</v>
      </c>
      <c r="B142">
        <v>2021</v>
      </c>
      <c r="C142">
        <v>99</v>
      </c>
      <c r="D142">
        <v>12</v>
      </c>
      <c r="E142">
        <v>44281</v>
      </c>
      <c r="F142">
        <v>170</v>
      </c>
      <c r="G142">
        <v>99</v>
      </c>
      <c r="H142">
        <v>4988</v>
      </c>
      <c r="I142">
        <v>83.638271852445811</v>
      </c>
      <c r="J142">
        <v>12.504370489174043</v>
      </c>
      <c r="K142">
        <v>14.6474338412189</v>
      </c>
      <c r="L142">
        <v>58.623295910184787</v>
      </c>
      <c r="M142">
        <v>11.472734562951084</v>
      </c>
      <c r="N142">
        <v>47.849438652766644</v>
      </c>
      <c r="O142">
        <v>46.729951884522862</v>
      </c>
      <c r="P142">
        <v>131.69045709703289</v>
      </c>
      <c r="Q142">
        <v>132.66319165998399</v>
      </c>
      <c r="R142">
        <v>91.303167602245139</v>
      </c>
      <c r="S142">
        <v>84.743464314354554</v>
      </c>
      <c r="T142">
        <v>2.143063352044857</v>
      </c>
      <c r="U142">
        <v>60.461507618283854</v>
      </c>
      <c r="V142">
        <v>60.459627652039678</v>
      </c>
      <c r="W142">
        <v>0.76523656776263027</v>
      </c>
      <c r="X142">
        <v>99</v>
      </c>
      <c r="Y142">
        <v>4988</v>
      </c>
      <c r="Z142">
        <v>4988</v>
      </c>
      <c r="AA142">
        <v>0</v>
      </c>
      <c r="AB142">
        <v>999</v>
      </c>
    </row>
    <row r="143" spans="1:28" x14ac:dyDescent="0.3">
      <c r="A143">
        <v>5</v>
      </c>
      <c r="B143">
        <v>2021</v>
      </c>
      <c r="C143">
        <v>99</v>
      </c>
      <c r="D143">
        <v>13</v>
      </c>
      <c r="E143">
        <v>44284</v>
      </c>
      <c r="F143">
        <v>170</v>
      </c>
      <c r="G143">
        <v>99</v>
      </c>
      <c r="H143">
        <v>6002</v>
      </c>
      <c r="I143">
        <v>83.872642442966495</v>
      </c>
      <c r="J143">
        <v>12.457504184489498</v>
      </c>
      <c r="K143">
        <v>14.470508163945317</v>
      </c>
      <c r="L143">
        <v>59.479625124958353</v>
      </c>
      <c r="M143">
        <v>12.03310396131668</v>
      </c>
      <c r="N143">
        <v>46.635856425516089</v>
      </c>
      <c r="O143">
        <v>46.206806769574122</v>
      </c>
      <c r="P143">
        <v>130.6976008926911</v>
      </c>
      <c r="Q143">
        <v>134.35744839129623</v>
      </c>
      <c r="R143">
        <v>90.30035335689027</v>
      </c>
      <c r="S143">
        <v>86.008703738143737</v>
      </c>
      <c r="T143">
        <v>2.013003979455819</v>
      </c>
      <c r="U143">
        <v>60.650449850050002</v>
      </c>
      <c r="V143">
        <v>60.654173049980784</v>
      </c>
      <c r="W143">
        <v>0.51799400199933365</v>
      </c>
      <c r="X143">
        <v>99</v>
      </c>
      <c r="Y143">
        <v>6002</v>
      </c>
      <c r="Z143">
        <v>5377</v>
      </c>
      <c r="AA143">
        <v>625</v>
      </c>
      <c r="AB143">
        <v>999</v>
      </c>
    </row>
    <row r="144" spans="1:28" x14ac:dyDescent="0.3">
      <c r="A144">
        <v>5</v>
      </c>
      <c r="B144">
        <v>2021</v>
      </c>
      <c r="C144">
        <v>99</v>
      </c>
      <c r="D144">
        <v>13</v>
      </c>
      <c r="E144">
        <v>44285</v>
      </c>
      <c r="F144">
        <v>170</v>
      </c>
      <c r="G144">
        <v>99</v>
      </c>
      <c r="H144">
        <v>5256</v>
      </c>
      <c r="I144">
        <v>83.312100441356947</v>
      </c>
      <c r="J144">
        <v>12.128768361581937</v>
      </c>
      <c r="K144">
        <v>14.04087328767122</v>
      </c>
      <c r="L144">
        <v>59.013306697108248</v>
      </c>
      <c r="M144">
        <v>11.723615819209</v>
      </c>
      <c r="N144">
        <v>46.606779661016951</v>
      </c>
      <c r="O144">
        <v>46.084745762711869</v>
      </c>
      <c r="P144">
        <v>129.36406779661016</v>
      </c>
      <c r="Q144">
        <v>131.88700564971751</v>
      </c>
      <c r="R144">
        <v>90.051796610169291</v>
      </c>
      <c r="S144">
        <v>84.848406779661318</v>
      </c>
      <c r="T144">
        <v>1.9121049260892775</v>
      </c>
      <c r="U144">
        <v>60.929223744292237</v>
      </c>
      <c r="V144">
        <v>60.924365141589696</v>
      </c>
      <c r="W144">
        <v>0.63736681887366797</v>
      </c>
      <c r="X144">
        <v>99</v>
      </c>
      <c r="Y144">
        <v>5256</v>
      </c>
      <c r="Z144">
        <v>4425</v>
      </c>
      <c r="AA144">
        <v>831</v>
      </c>
      <c r="AB144">
        <v>999</v>
      </c>
    </row>
    <row r="145" spans="1:28" x14ac:dyDescent="0.3">
      <c r="A145">
        <v>5</v>
      </c>
      <c r="B145">
        <v>2021</v>
      </c>
      <c r="C145">
        <v>99</v>
      </c>
      <c r="D145">
        <v>13</v>
      </c>
      <c r="E145">
        <v>44286</v>
      </c>
      <c r="F145">
        <v>170</v>
      </c>
      <c r="G145">
        <v>99</v>
      </c>
      <c r="H145">
        <v>2363</v>
      </c>
      <c r="I145">
        <v>84.990351248412992</v>
      </c>
      <c r="J145">
        <v>12.351925518408798</v>
      </c>
      <c r="K145">
        <v>14.225476089716464</v>
      </c>
      <c r="L145">
        <v>60.076936098180198</v>
      </c>
      <c r="M145">
        <v>11.363182395260283</v>
      </c>
      <c r="N145">
        <v>45.97460854845535</v>
      </c>
      <c r="O145">
        <v>45.355057130765999</v>
      </c>
      <c r="P145">
        <v>123.65552264071096</v>
      </c>
      <c r="Q145">
        <v>124.63393990689799</v>
      </c>
      <c r="R145">
        <v>90.564367329665572</v>
      </c>
      <c r="S145">
        <v>85.665594583156974</v>
      </c>
      <c r="T145">
        <v>1.8735505713076697</v>
      </c>
      <c r="U145">
        <v>60.897587812103275</v>
      </c>
      <c r="V145">
        <v>60.896331587624722</v>
      </c>
      <c r="W145">
        <v>0.58527295810410496</v>
      </c>
      <c r="X145">
        <v>99</v>
      </c>
      <c r="Y145">
        <v>2363</v>
      </c>
      <c r="Z145">
        <v>2363</v>
      </c>
      <c r="AA145">
        <v>0</v>
      </c>
      <c r="AB145">
        <v>999</v>
      </c>
    </row>
    <row r="146" spans="1:28" x14ac:dyDescent="0.3">
      <c r="A146">
        <v>5</v>
      </c>
      <c r="B146">
        <v>2021</v>
      </c>
      <c r="C146">
        <v>99</v>
      </c>
      <c r="D146">
        <v>13</v>
      </c>
      <c r="E146">
        <v>44287</v>
      </c>
      <c r="G146">
        <v>99</v>
      </c>
      <c r="X146">
        <v>99</v>
      </c>
      <c r="AB146">
        <v>999</v>
      </c>
    </row>
    <row r="147" spans="1:28" x14ac:dyDescent="0.3">
      <c r="A147">
        <v>5</v>
      </c>
      <c r="B147">
        <v>2021</v>
      </c>
      <c r="C147">
        <v>99</v>
      </c>
      <c r="D147">
        <v>13</v>
      </c>
      <c r="E147">
        <v>44288</v>
      </c>
      <c r="G147">
        <v>99</v>
      </c>
      <c r="X147">
        <v>99</v>
      </c>
      <c r="AB147">
        <v>999</v>
      </c>
    </row>
    <row r="148" spans="1:28" x14ac:dyDescent="0.3">
      <c r="A148">
        <v>5</v>
      </c>
      <c r="B148">
        <v>2021</v>
      </c>
      <c r="C148">
        <v>99</v>
      </c>
      <c r="D148">
        <v>14</v>
      </c>
      <c r="E148">
        <v>44291</v>
      </c>
      <c r="F148">
        <v>170</v>
      </c>
      <c r="G148">
        <v>99</v>
      </c>
      <c r="H148">
        <v>2688</v>
      </c>
      <c r="I148">
        <v>84.65450148809515</v>
      </c>
      <c r="J148">
        <v>12.506101190476199</v>
      </c>
      <c r="K148">
        <v>15.038913690476212</v>
      </c>
      <c r="L148">
        <v>59.262202380952402</v>
      </c>
      <c r="M148">
        <v>11.921279761904742</v>
      </c>
      <c r="N148">
        <v>48.248139880952358</v>
      </c>
      <c r="O148">
        <v>46.916666666666657</v>
      </c>
      <c r="P148">
        <v>139.49776785714289</v>
      </c>
      <c r="Q148">
        <v>138.5390625</v>
      </c>
      <c r="R148">
        <v>92.824851190475997</v>
      </c>
      <c r="S148">
        <v>86.222395833333422</v>
      </c>
      <c r="T148">
        <v>2.5328125000000079</v>
      </c>
      <c r="U148">
        <v>60.357886904761877</v>
      </c>
      <c r="V148">
        <v>60.350029540803135</v>
      </c>
      <c r="W148">
        <v>0.62313988095238115</v>
      </c>
      <c r="X148">
        <v>99</v>
      </c>
      <c r="Y148">
        <v>2688</v>
      </c>
      <c r="Z148">
        <v>2688</v>
      </c>
      <c r="AA148">
        <v>0</v>
      </c>
      <c r="AB148">
        <v>999</v>
      </c>
    </row>
    <row r="149" spans="1:28" x14ac:dyDescent="0.3">
      <c r="A149">
        <v>5</v>
      </c>
      <c r="B149">
        <v>2021</v>
      </c>
      <c r="C149">
        <v>99</v>
      </c>
      <c r="D149">
        <v>14</v>
      </c>
      <c r="E149">
        <v>44292</v>
      </c>
      <c r="F149">
        <v>170</v>
      </c>
      <c r="G149">
        <v>99</v>
      </c>
      <c r="H149">
        <v>7503</v>
      </c>
      <c r="I149">
        <v>85.336545371834575</v>
      </c>
      <c r="J149">
        <v>12.70290135396516</v>
      </c>
      <c r="K149">
        <v>14.670413168066117</v>
      </c>
      <c r="L149">
        <v>59.708877782220561</v>
      </c>
      <c r="M149">
        <v>11.942330010415098</v>
      </c>
      <c r="N149">
        <v>46.494420473143869</v>
      </c>
      <c r="O149">
        <v>46.141050438922797</v>
      </c>
      <c r="P149">
        <v>130.25264097604523</v>
      </c>
      <c r="Q149">
        <v>133.62297277190899</v>
      </c>
      <c r="R149">
        <v>91.601636661211558</v>
      </c>
      <c r="S149">
        <v>86.310013390864128</v>
      </c>
      <c r="T149">
        <v>1.9675118141009555</v>
      </c>
      <c r="U149">
        <v>60.48340663734507</v>
      </c>
      <c r="V149">
        <v>60.482311525078799</v>
      </c>
      <c r="W149">
        <v>0.618152738904438</v>
      </c>
      <c r="X149">
        <v>99</v>
      </c>
      <c r="Y149">
        <v>7503</v>
      </c>
      <c r="Z149">
        <v>6721</v>
      </c>
      <c r="AA149">
        <v>782</v>
      </c>
      <c r="AB149">
        <v>999</v>
      </c>
    </row>
    <row r="150" spans="1:28" x14ac:dyDescent="0.3">
      <c r="A150">
        <v>5</v>
      </c>
      <c r="B150">
        <v>2021</v>
      </c>
      <c r="C150">
        <v>99</v>
      </c>
      <c r="D150">
        <v>14</v>
      </c>
      <c r="E150">
        <v>44293</v>
      </c>
      <c r="F150">
        <v>170</v>
      </c>
      <c r="G150">
        <v>99</v>
      </c>
      <c r="H150">
        <v>7541</v>
      </c>
      <c r="I150">
        <v>85.795385221185654</v>
      </c>
      <c r="J150">
        <v>12.533342796309364</v>
      </c>
      <c r="K150">
        <v>14.547334571011771</v>
      </c>
      <c r="L150">
        <v>59.867312027582543</v>
      </c>
      <c r="M150">
        <v>11.768885734563447</v>
      </c>
      <c r="N150">
        <v>46.132860184528049</v>
      </c>
      <c r="O150">
        <v>45.301490418736705</v>
      </c>
      <c r="P150">
        <v>125.622143364088</v>
      </c>
      <c r="Q150">
        <v>126.51781405251953</v>
      </c>
      <c r="R150">
        <v>91.731667849538496</v>
      </c>
      <c r="S150">
        <v>86.070830376153211</v>
      </c>
      <c r="T150">
        <v>2.0139917747024025</v>
      </c>
      <c r="U150">
        <v>60.665428988197846</v>
      </c>
      <c r="V150">
        <v>60.662621076394579</v>
      </c>
      <c r="W150">
        <v>0.618618220395173</v>
      </c>
      <c r="X150">
        <v>99</v>
      </c>
      <c r="Y150">
        <v>7541</v>
      </c>
      <c r="Z150">
        <v>7045</v>
      </c>
      <c r="AA150">
        <v>496</v>
      </c>
      <c r="AB150">
        <v>999</v>
      </c>
    </row>
    <row r="151" spans="1:28" x14ac:dyDescent="0.3">
      <c r="A151">
        <v>5</v>
      </c>
      <c r="B151">
        <v>2021</v>
      </c>
      <c r="C151">
        <v>99</v>
      </c>
      <c r="D151">
        <v>14</v>
      </c>
      <c r="E151">
        <v>44294</v>
      </c>
      <c r="F151">
        <v>170</v>
      </c>
      <c r="G151">
        <v>99</v>
      </c>
      <c r="H151">
        <v>6238</v>
      </c>
      <c r="I151">
        <v>87.734482199555643</v>
      </c>
      <c r="J151">
        <v>13.244818697370681</v>
      </c>
      <c r="K151">
        <v>15.294219301058011</v>
      </c>
      <c r="L151">
        <v>59.911258416158979</v>
      </c>
      <c r="M151">
        <v>11.603952569169952</v>
      </c>
      <c r="N151">
        <v>45.617631895514691</v>
      </c>
      <c r="O151">
        <v>45.217391304347821</v>
      </c>
      <c r="P151">
        <v>124.8675030073896</v>
      </c>
      <c r="Q151">
        <v>128.02698058085585</v>
      </c>
      <c r="R151">
        <v>91.404193160336732</v>
      </c>
      <c r="S151">
        <v>86.752637910293998</v>
      </c>
      <c r="T151">
        <v>2.0494006036873329</v>
      </c>
      <c r="U151">
        <v>60.042000641231155</v>
      </c>
      <c r="V151">
        <v>60.031044002967697</v>
      </c>
      <c r="W151">
        <v>0.67906380250080156</v>
      </c>
      <c r="X151">
        <v>99</v>
      </c>
      <c r="Y151">
        <v>6238</v>
      </c>
      <c r="Z151">
        <v>5819</v>
      </c>
      <c r="AA151">
        <v>419</v>
      </c>
      <c r="AB151">
        <v>999</v>
      </c>
    </row>
    <row r="152" spans="1:28" x14ac:dyDescent="0.3">
      <c r="A152">
        <v>5</v>
      </c>
      <c r="B152">
        <v>2021</v>
      </c>
      <c r="C152">
        <v>99</v>
      </c>
      <c r="D152">
        <v>14</v>
      </c>
      <c r="E152">
        <v>44295</v>
      </c>
      <c r="F152">
        <v>170</v>
      </c>
      <c r="G152">
        <v>99</v>
      </c>
      <c r="H152">
        <v>5048</v>
      </c>
      <c r="I152">
        <v>85.701267825919714</v>
      </c>
      <c r="J152">
        <v>12.519378577268983</v>
      </c>
      <c r="K152">
        <v>14.674041204437401</v>
      </c>
      <c r="L152">
        <v>60.113225039619941</v>
      </c>
      <c r="M152">
        <v>11.683973834832337</v>
      </c>
      <c r="N152">
        <v>46.375919869174176</v>
      </c>
      <c r="O152">
        <v>45.611201962387582</v>
      </c>
      <c r="P152">
        <v>128.40126737530662</v>
      </c>
      <c r="Q152">
        <v>129.88164349959121</v>
      </c>
      <c r="R152">
        <v>92.149918233851324</v>
      </c>
      <c r="S152">
        <v>86.446197874079829</v>
      </c>
      <c r="T152">
        <v>2.1546626271684186</v>
      </c>
      <c r="U152">
        <v>60.647187004754386</v>
      </c>
      <c r="V152">
        <v>60.640962304475821</v>
      </c>
      <c r="W152">
        <v>0.67769413629160069</v>
      </c>
      <c r="X152">
        <v>99</v>
      </c>
      <c r="Y152">
        <v>5048</v>
      </c>
      <c r="Z152">
        <v>4892</v>
      </c>
      <c r="AA152">
        <v>156</v>
      </c>
      <c r="AB152">
        <v>999</v>
      </c>
    </row>
    <row r="153" spans="1:28" x14ac:dyDescent="0.3">
      <c r="A153">
        <v>5</v>
      </c>
      <c r="B153">
        <v>2021</v>
      </c>
      <c r="C153">
        <v>99</v>
      </c>
      <c r="D153">
        <v>15</v>
      </c>
      <c r="E153">
        <v>44298</v>
      </c>
      <c r="F153">
        <v>170</v>
      </c>
      <c r="G153">
        <v>99</v>
      </c>
      <c r="H153">
        <v>5947</v>
      </c>
      <c r="I153">
        <v>84.424667890255748</v>
      </c>
      <c r="J153">
        <v>12.660528783048973</v>
      </c>
      <c r="K153">
        <v>14.637771985875164</v>
      </c>
      <c r="L153">
        <v>59.540265680174997</v>
      </c>
      <c r="M153">
        <v>11.546784174010869</v>
      </c>
      <c r="N153">
        <v>46.607912994562163</v>
      </c>
      <c r="O153">
        <v>46.06975435964749</v>
      </c>
      <c r="P153">
        <v>126.14119632477031</v>
      </c>
      <c r="Q153">
        <v>126.29570598162384</v>
      </c>
      <c r="R153">
        <v>92.465554097131019</v>
      </c>
      <c r="S153">
        <v>85.797412338271315</v>
      </c>
      <c r="T153">
        <v>1.9772432028261928</v>
      </c>
      <c r="U153">
        <v>60.557087607196891</v>
      </c>
      <c r="V153">
        <v>60.551037183590893</v>
      </c>
      <c r="W153">
        <v>0.70657474356818561</v>
      </c>
      <c r="X153">
        <v>99</v>
      </c>
      <c r="Y153">
        <v>5947</v>
      </c>
      <c r="Z153">
        <v>5333</v>
      </c>
      <c r="AA153">
        <v>614</v>
      </c>
      <c r="AB153">
        <v>999</v>
      </c>
    </row>
    <row r="154" spans="1:28" x14ac:dyDescent="0.3">
      <c r="A154">
        <v>5</v>
      </c>
      <c r="B154">
        <v>2021</v>
      </c>
      <c r="C154">
        <v>99</v>
      </c>
      <c r="D154">
        <v>15</v>
      </c>
      <c r="E154">
        <v>44299</v>
      </c>
      <c r="F154">
        <v>170</v>
      </c>
      <c r="G154">
        <v>99</v>
      </c>
      <c r="H154">
        <v>7191</v>
      </c>
      <c r="I154">
        <v>85.30126546051865</v>
      </c>
      <c r="J154">
        <v>12.831109037175249</v>
      </c>
      <c r="K154">
        <v>14.845964399944339</v>
      </c>
      <c r="L154">
        <v>60.046238353497394</v>
      </c>
      <c r="M154">
        <v>11.716721107481671</v>
      </c>
      <c r="N154">
        <v>46.808990511743666</v>
      </c>
      <c r="O154">
        <v>46.065484523254</v>
      </c>
      <c r="P154">
        <v>128.42541608337223</v>
      </c>
      <c r="Q154">
        <v>130.32882252294297</v>
      </c>
      <c r="R154">
        <v>91.775081661222686</v>
      </c>
      <c r="S154">
        <v>86.67571939648451</v>
      </c>
      <c r="T154">
        <v>2.0148553627690919</v>
      </c>
      <c r="U154">
        <v>60.382005284383247</v>
      </c>
      <c r="V154">
        <v>60.381483807678926</v>
      </c>
      <c r="W154">
        <v>0.69197608121262699</v>
      </c>
      <c r="X154">
        <v>99</v>
      </c>
      <c r="Y154">
        <v>7191</v>
      </c>
      <c r="Z154">
        <v>6429</v>
      </c>
      <c r="AA154">
        <v>762</v>
      </c>
      <c r="AB154">
        <v>999</v>
      </c>
    </row>
    <row r="155" spans="1:28" x14ac:dyDescent="0.3">
      <c r="A155">
        <v>5</v>
      </c>
      <c r="B155">
        <v>2021</v>
      </c>
      <c r="C155">
        <v>99</v>
      </c>
      <c r="D155">
        <v>15</v>
      </c>
      <c r="E155">
        <v>44300</v>
      </c>
      <c r="F155">
        <v>170</v>
      </c>
      <c r="G155">
        <v>99</v>
      </c>
      <c r="H155">
        <v>6464</v>
      </c>
      <c r="I155">
        <v>84.550680686160902</v>
      </c>
      <c r="J155">
        <v>12.70315683981962</v>
      </c>
      <c r="K155">
        <v>14.738177599009893</v>
      </c>
      <c r="L155">
        <v>58.920351175742489</v>
      </c>
      <c r="M155">
        <v>11.691331217638204</v>
      </c>
      <c r="N155">
        <v>46.747452814431263</v>
      </c>
      <c r="O155">
        <v>46.174043761483198</v>
      </c>
      <c r="P155">
        <v>131.27526306998499</v>
      </c>
      <c r="Q155">
        <v>132.38232837815269</v>
      </c>
      <c r="R155">
        <v>91.231635209620634</v>
      </c>
      <c r="S155">
        <v>85.167128779021084</v>
      </c>
      <c r="T155">
        <v>2.0350207591902745</v>
      </c>
      <c r="U155">
        <v>60.366491336633679</v>
      </c>
      <c r="V155">
        <v>60.339962758534632</v>
      </c>
      <c r="W155">
        <v>0.62762995049504944</v>
      </c>
      <c r="X155">
        <v>99</v>
      </c>
      <c r="Y155">
        <v>6464</v>
      </c>
      <c r="Z155">
        <v>5987</v>
      </c>
      <c r="AA155">
        <v>477</v>
      </c>
      <c r="AB155">
        <v>999</v>
      </c>
    </row>
    <row r="156" spans="1:28" x14ac:dyDescent="0.3">
      <c r="A156">
        <v>5</v>
      </c>
      <c r="B156">
        <v>2021</v>
      </c>
      <c r="C156">
        <v>99</v>
      </c>
      <c r="D156">
        <v>15</v>
      </c>
      <c r="E156">
        <v>44301</v>
      </c>
      <c r="F156">
        <v>170</v>
      </c>
      <c r="G156">
        <v>99</v>
      </c>
      <c r="H156">
        <v>5927</v>
      </c>
      <c r="I156">
        <v>85.503087560354587</v>
      </c>
      <c r="J156">
        <v>12.523276936776439</v>
      </c>
      <c r="K156">
        <v>14.660288510207549</v>
      </c>
      <c r="L156">
        <v>59.12699173274865</v>
      </c>
      <c r="M156">
        <v>11.599501335707883</v>
      </c>
      <c r="N156">
        <v>46.179162956366881</v>
      </c>
      <c r="O156">
        <v>45.527693677649133</v>
      </c>
      <c r="P156">
        <v>130.05877114870881</v>
      </c>
      <c r="Q156">
        <v>129.6459483526269</v>
      </c>
      <c r="R156">
        <v>90.872128227960701</v>
      </c>
      <c r="S156">
        <v>85.446589492431002</v>
      </c>
      <c r="T156">
        <v>2.1370115734311081</v>
      </c>
      <c r="U156">
        <v>60.546819638940413</v>
      </c>
      <c r="V156">
        <v>60.541038829532098</v>
      </c>
      <c r="W156">
        <v>0.66559811034250049</v>
      </c>
      <c r="X156">
        <v>99</v>
      </c>
      <c r="Y156">
        <v>5927</v>
      </c>
      <c r="Z156">
        <v>5615</v>
      </c>
      <c r="AA156">
        <v>312</v>
      </c>
      <c r="AB156">
        <v>999</v>
      </c>
    </row>
    <row r="157" spans="1:28" x14ac:dyDescent="0.3">
      <c r="A157">
        <v>5</v>
      </c>
      <c r="B157">
        <v>2021</v>
      </c>
      <c r="C157">
        <v>99</v>
      </c>
      <c r="D157">
        <v>15</v>
      </c>
      <c r="E157">
        <v>44302</v>
      </c>
      <c r="F157">
        <v>170</v>
      </c>
      <c r="G157">
        <v>99</v>
      </c>
      <c r="H157">
        <v>2980</v>
      </c>
      <c r="I157">
        <v>85.807382550335518</v>
      </c>
      <c r="J157">
        <v>12.197986577181203</v>
      </c>
      <c r="K157">
        <v>14.290671140939571</v>
      </c>
      <c r="L157">
        <v>59.270872483221552</v>
      </c>
      <c r="M157">
        <v>11.820536912751678</v>
      </c>
      <c r="N157">
        <v>45.731879194630871</v>
      </c>
      <c r="O157">
        <v>45.344966442953037</v>
      </c>
      <c r="P157">
        <v>129.15838926174499</v>
      </c>
      <c r="Q157">
        <v>132.84328859060403</v>
      </c>
      <c r="R157">
        <v>90.470402684563709</v>
      </c>
      <c r="S157">
        <v>85.38208053691281</v>
      </c>
      <c r="T157">
        <v>2.0926845637583686</v>
      </c>
      <c r="U157">
        <v>60.807382550335589</v>
      </c>
      <c r="V157">
        <v>60.805225287155267</v>
      </c>
      <c r="W157">
        <v>0.70402684563758389</v>
      </c>
      <c r="X157">
        <v>99</v>
      </c>
      <c r="Y157">
        <v>2980</v>
      </c>
      <c r="Z157">
        <v>2980</v>
      </c>
      <c r="AA157">
        <v>0</v>
      </c>
      <c r="AB157">
        <v>999</v>
      </c>
    </row>
    <row r="158" spans="1:28" x14ac:dyDescent="0.3">
      <c r="A158">
        <v>5</v>
      </c>
      <c r="B158">
        <v>2021</v>
      </c>
      <c r="C158">
        <v>99</v>
      </c>
      <c r="D158">
        <v>16</v>
      </c>
      <c r="E158">
        <v>44305</v>
      </c>
      <c r="F158">
        <v>170</v>
      </c>
      <c r="G158">
        <v>99</v>
      </c>
      <c r="H158">
        <v>6599</v>
      </c>
      <c r="I158">
        <v>85.084649180206114</v>
      </c>
      <c r="J158">
        <v>12.692315402606109</v>
      </c>
      <c r="K158">
        <v>14.563014093044378</v>
      </c>
      <c r="L158">
        <v>59.382664040006098</v>
      </c>
      <c r="M158">
        <v>11.478717006348152</v>
      </c>
      <c r="N158">
        <v>46.004343468092195</v>
      </c>
      <c r="O158">
        <v>45.65135315736719</v>
      </c>
      <c r="P158">
        <v>126.54176411627128</v>
      </c>
      <c r="Q158">
        <v>129.72786501837618</v>
      </c>
      <c r="R158">
        <v>90.262245238890486</v>
      </c>
      <c r="S158">
        <v>85.433144002672748</v>
      </c>
      <c r="T158">
        <v>1.8706986904382676</v>
      </c>
      <c r="U158">
        <v>60.530231853311122</v>
      </c>
      <c r="V158">
        <v>60.524924952959566</v>
      </c>
      <c r="W158">
        <v>0.65631156235793309</v>
      </c>
      <c r="X158">
        <v>99</v>
      </c>
      <c r="Y158">
        <v>6599</v>
      </c>
      <c r="Z158">
        <v>5986</v>
      </c>
      <c r="AA158">
        <v>613</v>
      </c>
      <c r="AB158">
        <v>999</v>
      </c>
    </row>
    <row r="159" spans="1:28" x14ac:dyDescent="0.3">
      <c r="A159">
        <v>5</v>
      </c>
      <c r="B159">
        <v>2021</v>
      </c>
      <c r="C159">
        <v>99</v>
      </c>
      <c r="D159">
        <v>16</v>
      </c>
      <c r="E159">
        <v>44306</v>
      </c>
      <c r="F159">
        <v>170</v>
      </c>
      <c r="G159">
        <v>99</v>
      </c>
      <c r="H159">
        <v>6106</v>
      </c>
      <c r="I159">
        <v>84.18152636039666</v>
      </c>
      <c r="J159">
        <v>12.460335985853243</v>
      </c>
      <c r="K159">
        <v>14.433424500491276</v>
      </c>
      <c r="L159">
        <v>59.665224369472362</v>
      </c>
      <c r="M159">
        <v>11.533474801061002</v>
      </c>
      <c r="N159">
        <v>45.786206896551747</v>
      </c>
      <c r="O159">
        <v>45.111936339522551</v>
      </c>
      <c r="P159">
        <v>125.19717064544648</v>
      </c>
      <c r="Q159">
        <v>126.29725906277636</v>
      </c>
      <c r="R159">
        <v>91.449301503094759</v>
      </c>
      <c r="S159">
        <v>85.482192749779003</v>
      </c>
      <c r="T159">
        <v>1.9730885146380284</v>
      </c>
      <c r="U159">
        <v>60.72109400589585</v>
      </c>
      <c r="V159">
        <v>60.729470253427699</v>
      </c>
      <c r="W159">
        <v>0.60956436292171634</v>
      </c>
      <c r="X159">
        <v>99</v>
      </c>
      <c r="Y159">
        <v>6106</v>
      </c>
      <c r="Z159">
        <v>5655</v>
      </c>
      <c r="AA159">
        <v>451</v>
      </c>
      <c r="AB159">
        <v>999</v>
      </c>
    </row>
    <row r="160" spans="1:28" x14ac:dyDescent="0.3">
      <c r="A160">
        <v>5</v>
      </c>
      <c r="B160">
        <v>2021</v>
      </c>
      <c r="C160">
        <v>99</v>
      </c>
      <c r="D160">
        <v>16</v>
      </c>
      <c r="E160">
        <v>44307</v>
      </c>
      <c r="F160">
        <v>170</v>
      </c>
      <c r="G160">
        <v>99</v>
      </c>
      <c r="H160">
        <v>6351</v>
      </c>
      <c r="I160">
        <v>85.048449055031014</v>
      </c>
      <c r="J160">
        <v>12.441549053356249</v>
      </c>
      <c r="K160">
        <v>14.579053692331888</v>
      </c>
      <c r="L160">
        <v>59.098913556920152</v>
      </c>
      <c r="M160">
        <v>11.619449225473289</v>
      </c>
      <c r="N160">
        <v>46.368502581755592</v>
      </c>
      <c r="O160">
        <v>45.792082616179002</v>
      </c>
      <c r="P160">
        <v>130.06798623063679</v>
      </c>
      <c r="Q160">
        <v>132.06815834767639</v>
      </c>
      <c r="R160">
        <v>90.317934595525017</v>
      </c>
      <c r="S160">
        <v>85.162168674698691</v>
      </c>
      <c r="T160">
        <v>2.1375046389756371</v>
      </c>
      <c r="U160">
        <v>60.53881278538811</v>
      </c>
      <c r="V160">
        <v>60.539939411101741</v>
      </c>
      <c r="W160">
        <v>0.59596913871831192</v>
      </c>
      <c r="X160">
        <v>99</v>
      </c>
      <c r="Y160">
        <v>6351</v>
      </c>
      <c r="Z160">
        <v>5810</v>
      </c>
      <c r="AA160">
        <v>541</v>
      </c>
      <c r="AB160">
        <v>999</v>
      </c>
    </row>
    <row r="161" spans="1:28" x14ac:dyDescent="0.3">
      <c r="A161">
        <v>5</v>
      </c>
      <c r="B161">
        <v>2021</v>
      </c>
      <c r="C161">
        <v>99</v>
      </c>
      <c r="D161">
        <v>16</v>
      </c>
      <c r="E161">
        <v>44308</v>
      </c>
      <c r="F161">
        <v>170</v>
      </c>
      <c r="G161">
        <v>99</v>
      </c>
      <c r="H161">
        <v>6933</v>
      </c>
      <c r="I161">
        <v>84.704197309626778</v>
      </c>
      <c r="J161">
        <v>12.661441809329352</v>
      </c>
      <c r="K161">
        <v>14.63678061445262</v>
      </c>
      <c r="L161">
        <v>59.934906966680899</v>
      </c>
      <c r="M161">
        <v>11.608920998900578</v>
      </c>
      <c r="N161">
        <v>47.024658394848437</v>
      </c>
      <c r="O161">
        <v>46.098162399874361</v>
      </c>
      <c r="P161">
        <v>135.87121093136483</v>
      </c>
      <c r="Q161">
        <v>136.79723574681952</v>
      </c>
      <c r="R161">
        <v>93.098193811842066</v>
      </c>
      <c r="S161">
        <v>86.266907491754637</v>
      </c>
      <c r="T161">
        <v>1.9753388051232688</v>
      </c>
      <c r="U161">
        <v>60.55113226597431</v>
      </c>
      <c r="V161">
        <v>60.549575610856941</v>
      </c>
      <c r="W161">
        <v>0.66724361748160976</v>
      </c>
      <c r="X161">
        <v>99</v>
      </c>
      <c r="Y161">
        <v>6933</v>
      </c>
      <c r="Z161">
        <v>6367</v>
      </c>
      <c r="AA161">
        <v>566</v>
      </c>
      <c r="AB161">
        <v>999</v>
      </c>
    </row>
    <row r="162" spans="1:28" x14ac:dyDescent="0.3">
      <c r="A162">
        <v>5</v>
      </c>
      <c r="B162">
        <v>2021</v>
      </c>
      <c r="C162">
        <v>99</v>
      </c>
      <c r="D162">
        <v>16</v>
      </c>
      <c r="E162">
        <v>44309</v>
      </c>
      <c r="F162">
        <v>170</v>
      </c>
      <c r="G162">
        <v>99</v>
      </c>
      <c r="H162">
        <v>3492</v>
      </c>
      <c r="I162">
        <v>84.058676971404566</v>
      </c>
      <c r="J162">
        <v>12.278592904389622</v>
      </c>
      <c r="K162">
        <v>14.136689576174124</v>
      </c>
      <c r="L162">
        <v>58.32638029782364</v>
      </c>
      <c r="M162">
        <v>11.541852074564032</v>
      </c>
      <c r="N162">
        <v>47.658147925435955</v>
      </c>
      <c r="O162">
        <v>46.240529164161138</v>
      </c>
      <c r="P162">
        <v>142.16355983162953</v>
      </c>
      <c r="Q162">
        <v>141.30096211665662</v>
      </c>
      <c r="R162">
        <v>92.123391461214624</v>
      </c>
      <c r="S162">
        <v>83.963860493084724</v>
      </c>
      <c r="T162">
        <v>1.8580966717845055</v>
      </c>
      <c r="U162">
        <v>60.81357388316151</v>
      </c>
      <c r="V162">
        <v>60.818560856104881</v>
      </c>
      <c r="W162">
        <v>0.83161512027491391</v>
      </c>
      <c r="X162">
        <v>99</v>
      </c>
      <c r="Y162">
        <v>3492</v>
      </c>
      <c r="Z162">
        <v>3326</v>
      </c>
      <c r="AA162">
        <v>166</v>
      </c>
      <c r="AB162">
        <v>999</v>
      </c>
    </row>
    <row r="163" spans="1:28" x14ac:dyDescent="0.3">
      <c r="A163">
        <v>5</v>
      </c>
      <c r="B163">
        <v>2021</v>
      </c>
      <c r="C163">
        <v>99</v>
      </c>
      <c r="D163">
        <v>17</v>
      </c>
      <c r="E163">
        <v>44312</v>
      </c>
      <c r="F163">
        <v>170</v>
      </c>
      <c r="G163">
        <v>99</v>
      </c>
      <c r="H163">
        <v>7057</v>
      </c>
      <c r="I163">
        <v>84.212994183219237</v>
      </c>
      <c r="J163">
        <v>12.35800091701053</v>
      </c>
      <c r="K163">
        <v>14.343274762647049</v>
      </c>
      <c r="L163">
        <v>60.051383023947757</v>
      </c>
      <c r="M163">
        <v>11.60874216720153</v>
      </c>
      <c r="N163">
        <v>46.590249121198241</v>
      </c>
      <c r="O163">
        <v>46.211829436038514</v>
      </c>
      <c r="P163">
        <v>143.10423353201895</v>
      </c>
      <c r="Q163">
        <v>145.81904325233077</v>
      </c>
      <c r="R163">
        <v>90.739079932752389</v>
      </c>
      <c r="S163">
        <v>85.986947883234237</v>
      </c>
      <c r="T163">
        <v>1.9852738456365095</v>
      </c>
      <c r="U163">
        <v>60.899107269377922</v>
      </c>
      <c r="V163">
        <v>60.89821800453376</v>
      </c>
      <c r="W163">
        <v>0.67394076803174141</v>
      </c>
      <c r="X163">
        <v>99</v>
      </c>
      <c r="Y163">
        <v>7057</v>
      </c>
      <c r="Z163">
        <v>6543</v>
      </c>
      <c r="AA163">
        <v>514</v>
      </c>
      <c r="AB163">
        <v>999</v>
      </c>
    </row>
    <row r="164" spans="1:28" x14ac:dyDescent="0.3">
      <c r="A164">
        <v>5</v>
      </c>
      <c r="B164">
        <v>2021</v>
      </c>
      <c r="C164">
        <v>99</v>
      </c>
      <c r="D164">
        <v>17</v>
      </c>
      <c r="E164">
        <v>44313</v>
      </c>
      <c r="F164">
        <v>170</v>
      </c>
      <c r="G164">
        <v>99</v>
      </c>
      <c r="H164">
        <v>7429</v>
      </c>
      <c r="I164">
        <v>83.834257632409802</v>
      </c>
      <c r="J164">
        <v>12.440392100331604</v>
      </c>
      <c r="K164">
        <v>14.338561044555139</v>
      </c>
      <c r="L164">
        <v>59.606995557948565</v>
      </c>
      <c r="M164">
        <v>11.608706933833069</v>
      </c>
      <c r="N164">
        <v>46.923021479025515</v>
      </c>
      <c r="O164">
        <v>46.13838835231369</v>
      </c>
      <c r="P164">
        <v>144.05434625918988</v>
      </c>
      <c r="Q164">
        <v>144.59752054202107</v>
      </c>
      <c r="R164">
        <v>91.709384460141379</v>
      </c>
      <c r="S164">
        <v>85.454576906443862</v>
      </c>
      <c r="T164">
        <v>1.8981689442235317</v>
      </c>
      <c r="U164">
        <v>60.751918158567783</v>
      </c>
      <c r="V164">
        <v>60.747887308019507</v>
      </c>
      <c r="W164">
        <v>0.59644635886391184</v>
      </c>
      <c r="X164">
        <v>99</v>
      </c>
      <c r="Y164">
        <v>7429</v>
      </c>
      <c r="Z164">
        <v>6937</v>
      </c>
      <c r="AA164">
        <v>492</v>
      </c>
      <c r="AB164">
        <v>999</v>
      </c>
    </row>
    <row r="165" spans="1:28" x14ac:dyDescent="0.3">
      <c r="A165">
        <v>5</v>
      </c>
      <c r="B165">
        <v>2021</v>
      </c>
      <c r="C165">
        <v>99</v>
      </c>
      <c r="D165">
        <v>17</v>
      </c>
      <c r="E165">
        <v>44314</v>
      </c>
      <c r="F165">
        <v>170</v>
      </c>
      <c r="G165">
        <v>99</v>
      </c>
      <c r="H165">
        <v>6327</v>
      </c>
      <c r="I165">
        <v>83.196933767134894</v>
      </c>
      <c r="J165">
        <v>12.124943350183051</v>
      </c>
      <c r="K165">
        <v>14.138152362889162</v>
      </c>
      <c r="L165">
        <v>59.180279753437503</v>
      </c>
      <c r="M165">
        <v>11.618860031375236</v>
      </c>
      <c r="N165">
        <v>46.637092557085609</v>
      </c>
      <c r="O165">
        <v>45.964964267038511</v>
      </c>
      <c r="P165">
        <v>141.4589506710825</v>
      </c>
      <c r="Q165">
        <v>143.60728603799899</v>
      </c>
      <c r="R165">
        <v>90.122537911800805</v>
      </c>
      <c r="S165">
        <v>84.912358375457629</v>
      </c>
      <c r="T165">
        <v>2.0132090127061111</v>
      </c>
      <c r="U165">
        <v>61.006480164374899</v>
      </c>
      <c r="V165">
        <v>61.003055039225664</v>
      </c>
      <c r="W165">
        <v>0.63521416152995114</v>
      </c>
      <c r="X165">
        <v>99</v>
      </c>
      <c r="Y165">
        <v>6327</v>
      </c>
      <c r="Z165">
        <v>5737</v>
      </c>
      <c r="AA165">
        <v>590</v>
      </c>
      <c r="AB165">
        <v>999</v>
      </c>
    </row>
    <row r="166" spans="1:28" x14ac:dyDescent="0.3">
      <c r="A166">
        <v>5</v>
      </c>
      <c r="B166">
        <v>2021</v>
      </c>
      <c r="C166">
        <v>99</v>
      </c>
      <c r="D166">
        <v>17</v>
      </c>
      <c r="E166">
        <v>44315</v>
      </c>
      <c r="F166">
        <v>170</v>
      </c>
      <c r="G166">
        <v>99</v>
      </c>
      <c r="H166">
        <v>6085</v>
      </c>
      <c r="I166">
        <v>84.641495473378754</v>
      </c>
      <c r="J166">
        <v>12.53657234383342</v>
      </c>
      <c r="K166">
        <v>14.366880854560389</v>
      </c>
      <c r="L166">
        <v>60.18044535743627</v>
      </c>
      <c r="M166">
        <v>11.53988254137742</v>
      </c>
      <c r="N166">
        <v>46.521445096992338</v>
      </c>
      <c r="O166">
        <v>45.933262146289373</v>
      </c>
      <c r="P166">
        <v>139.26481580352373</v>
      </c>
      <c r="Q166">
        <v>140.6157679302367</v>
      </c>
      <c r="R166">
        <v>91.912724684107516</v>
      </c>
      <c r="S166">
        <v>86.1206620395089</v>
      </c>
      <c r="T166">
        <v>1.8303085107269703</v>
      </c>
      <c r="U166">
        <v>60.755628594905509</v>
      </c>
      <c r="V166">
        <v>60.754770758065213</v>
      </c>
      <c r="W166">
        <v>0.72900575184880845</v>
      </c>
      <c r="X166">
        <v>99</v>
      </c>
      <c r="Y166">
        <v>6085</v>
      </c>
      <c r="Z166">
        <v>5619</v>
      </c>
      <c r="AA166">
        <v>466</v>
      </c>
      <c r="AB166">
        <v>999</v>
      </c>
    </row>
    <row r="167" spans="1:28" x14ac:dyDescent="0.3">
      <c r="A167">
        <v>5</v>
      </c>
      <c r="B167">
        <v>2021</v>
      </c>
      <c r="C167">
        <v>99</v>
      </c>
      <c r="D167">
        <v>17</v>
      </c>
      <c r="E167">
        <v>44316</v>
      </c>
      <c r="F167">
        <v>170</v>
      </c>
      <c r="G167">
        <v>99</v>
      </c>
      <c r="H167">
        <v>2133</v>
      </c>
      <c r="I167">
        <v>83.608532575369395</v>
      </c>
      <c r="J167">
        <v>12.362396694214882</v>
      </c>
      <c r="K167">
        <v>14.27022972339428</v>
      </c>
      <c r="L167">
        <v>60.039123300515584</v>
      </c>
      <c r="M167">
        <v>12.120454545454557</v>
      </c>
      <c r="N167">
        <v>47.730888429752071</v>
      </c>
      <c r="O167">
        <v>46.525826446281002</v>
      </c>
      <c r="P167">
        <v>151.03873966942149</v>
      </c>
      <c r="Q167">
        <v>149.48088842975204</v>
      </c>
      <c r="R167">
        <v>94.015495867768507</v>
      </c>
      <c r="S167">
        <v>86.755785123966945</v>
      </c>
      <c r="T167">
        <v>1.9078330291793972</v>
      </c>
      <c r="U167">
        <v>60.958274730426638</v>
      </c>
      <c r="V167">
        <v>60.954599856190157</v>
      </c>
      <c r="W167">
        <v>0.69760900140646998</v>
      </c>
      <c r="X167">
        <v>99</v>
      </c>
      <c r="Y167">
        <v>2133</v>
      </c>
      <c r="Z167">
        <v>1936</v>
      </c>
      <c r="AA167">
        <v>197</v>
      </c>
      <c r="AB167">
        <v>999</v>
      </c>
    </row>
    <row r="168" spans="1:28" x14ac:dyDescent="0.3">
      <c r="A168">
        <v>5</v>
      </c>
      <c r="B168">
        <v>2021</v>
      </c>
      <c r="C168">
        <v>99</v>
      </c>
      <c r="D168">
        <v>18</v>
      </c>
      <c r="E168">
        <v>44319</v>
      </c>
      <c r="F168">
        <v>170</v>
      </c>
      <c r="G168">
        <v>99</v>
      </c>
      <c r="H168">
        <v>6793</v>
      </c>
      <c r="I168">
        <v>83.702178704301701</v>
      </c>
      <c r="J168">
        <v>12.40318906605922</v>
      </c>
      <c r="K168">
        <v>14.231622258206961</v>
      </c>
      <c r="L168">
        <v>59.896109230089856</v>
      </c>
      <c r="M168">
        <v>11.552359258053976</v>
      </c>
      <c r="N168">
        <v>46.775463716238207</v>
      </c>
      <c r="O168">
        <v>46.218027985681751</v>
      </c>
      <c r="P168">
        <v>139.32801822323464</v>
      </c>
      <c r="Q168">
        <v>141.10136674259681</v>
      </c>
      <c r="R168">
        <v>91.340221282134394</v>
      </c>
      <c r="S168">
        <v>85.471851610803881</v>
      </c>
      <c r="T168">
        <v>1.8284331921477404</v>
      </c>
      <c r="U168">
        <v>60.895039010746352</v>
      </c>
      <c r="V168">
        <v>60.898074078003802</v>
      </c>
      <c r="W168">
        <v>0.67098483733254832</v>
      </c>
      <c r="X168">
        <v>99</v>
      </c>
      <c r="Y168">
        <v>6793</v>
      </c>
      <c r="Z168">
        <v>6146</v>
      </c>
      <c r="AA168">
        <v>647</v>
      </c>
      <c r="AB168">
        <v>999</v>
      </c>
    </row>
    <row r="169" spans="1:28" x14ac:dyDescent="0.3">
      <c r="A169">
        <v>5</v>
      </c>
      <c r="B169">
        <v>2021</v>
      </c>
      <c r="C169">
        <v>99</v>
      </c>
      <c r="D169">
        <v>18</v>
      </c>
      <c r="E169">
        <v>44320</v>
      </c>
      <c r="F169">
        <v>170</v>
      </c>
      <c r="G169">
        <v>99</v>
      </c>
      <c r="H169">
        <v>6675</v>
      </c>
      <c r="I169">
        <v>83.953887634287938</v>
      </c>
      <c r="J169">
        <v>12.450540933311862</v>
      </c>
      <c r="K169">
        <v>14.244293632958763</v>
      </c>
      <c r="L169">
        <v>59.730969288389375</v>
      </c>
      <c r="M169">
        <v>11.418504763442581</v>
      </c>
      <c r="N169">
        <v>46.702082996932035</v>
      </c>
      <c r="O169">
        <v>46.012110447279191</v>
      </c>
      <c r="P169">
        <v>133.91458097852413</v>
      </c>
      <c r="Q169">
        <v>135.34119166801227</v>
      </c>
      <c r="R169">
        <v>91.480155013725295</v>
      </c>
      <c r="S169">
        <v>85.517326013240975</v>
      </c>
      <c r="T169">
        <v>1.7937526996469035</v>
      </c>
      <c r="U169">
        <v>60.837303370786493</v>
      </c>
      <c r="V169">
        <v>60.840605394649238</v>
      </c>
      <c r="W169">
        <v>0.62262172284644179</v>
      </c>
      <c r="X169">
        <v>99</v>
      </c>
      <c r="Y169">
        <v>6675</v>
      </c>
      <c r="Z169">
        <v>6193</v>
      </c>
      <c r="AA169">
        <v>482</v>
      </c>
      <c r="AB169">
        <v>999</v>
      </c>
    </row>
    <row r="170" spans="1:28" x14ac:dyDescent="0.3">
      <c r="A170">
        <v>5</v>
      </c>
      <c r="B170">
        <v>2021</v>
      </c>
      <c r="C170">
        <v>99</v>
      </c>
      <c r="D170">
        <v>18</v>
      </c>
      <c r="E170">
        <v>44321</v>
      </c>
      <c r="F170">
        <v>170</v>
      </c>
      <c r="G170">
        <v>99</v>
      </c>
      <c r="H170">
        <v>7172</v>
      </c>
      <c r="I170">
        <v>84.036517004942169</v>
      </c>
      <c r="J170">
        <v>12.196911196911188</v>
      </c>
      <c r="K170">
        <v>14.130921639709904</v>
      </c>
      <c r="L170">
        <v>59.647869492470555</v>
      </c>
      <c r="M170">
        <v>11.336263736263721</v>
      </c>
      <c r="N170">
        <v>46.58880308880309</v>
      </c>
      <c r="O170">
        <v>45.873923373923375</v>
      </c>
      <c r="P170">
        <v>137.02420552420548</v>
      </c>
      <c r="Q170">
        <v>138.19720819720823</v>
      </c>
      <c r="R170">
        <v>90.21321651321658</v>
      </c>
      <c r="S170">
        <v>85.166201366201776</v>
      </c>
      <c r="T170">
        <v>1.9340104427987213</v>
      </c>
      <c r="U170">
        <v>60.945203569436686</v>
      </c>
      <c r="V170">
        <v>60.945412339276011</v>
      </c>
      <c r="W170">
        <v>0.61767986614612391</v>
      </c>
      <c r="X170">
        <v>99</v>
      </c>
      <c r="Y170">
        <v>7172</v>
      </c>
      <c r="Z170">
        <v>6734</v>
      </c>
      <c r="AA170">
        <v>438</v>
      </c>
      <c r="AB170">
        <v>999</v>
      </c>
    </row>
    <row r="171" spans="1:28" x14ac:dyDescent="0.3">
      <c r="A171">
        <v>5</v>
      </c>
      <c r="B171">
        <v>2021</v>
      </c>
      <c r="C171">
        <v>99</v>
      </c>
      <c r="D171">
        <v>18</v>
      </c>
      <c r="E171">
        <v>44322</v>
      </c>
      <c r="F171">
        <v>170</v>
      </c>
      <c r="G171">
        <v>99</v>
      </c>
      <c r="H171">
        <v>7086</v>
      </c>
      <c r="I171">
        <v>83.908862538765632</v>
      </c>
      <c r="J171">
        <v>12.362342839619735</v>
      </c>
      <c r="K171">
        <v>14.354878633926113</v>
      </c>
      <c r="L171">
        <v>59.295661868473047</v>
      </c>
      <c r="M171">
        <v>11.67359705611771</v>
      </c>
      <c r="N171">
        <v>46.899877338239811</v>
      </c>
      <c r="O171">
        <v>46.113768782582035</v>
      </c>
      <c r="P171">
        <v>138.68721251149955</v>
      </c>
      <c r="Q171">
        <v>138.62082183379337</v>
      </c>
      <c r="R171">
        <v>90.248880711438375</v>
      </c>
      <c r="S171">
        <v>85.254339159767184</v>
      </c>
      <c r="T171">
        <v>1.9925357943063795</v>
      </c>
      <c r="U171">
        <v>60.793677674287323</v>
      </c>
      <c r="V171">
        <v>60.789979516278891</v>
      </c>
      <c r="W171">
        <v>0.68755292125317524</v>
      </c>
      <c r="X171">
        <v>99</v>
      </c>
      <c r="Y171">
        <v>7086</v>
      </c>
      <c r="Z171">
        <v>6522</v>
      </c>
      <c r="AA171">
        <v>564</v>
      </c>
      <c r="AB171">
        <v>999</v>
      </c>
    </row>
    <row r="172" spans="1:28" x14ac:dyDescent="0.3">
      <c r="A172">
        <v>5</v>
      </c>
      <c r="B172">
        <v>2021</v>
      </c>
      <c r="C172">
        <v>99</v>
      </c>
      <c r="D172">
        <v>18</v>
      </c>
      <c r="E172">
        <v>44323</v>
      </c>
      <c r="F172">
        <v>170</v>
      </c>
      <c r="G172">
        <v>99</v>
      </c>
      <c r="H172">
        <v>4301</v>
      </c>
      <c r="I172">
        <v>84.29311787230678</v>
      </c>
      <c r="J172">
        <v>12.460755667506271</v>
      </c>
      <c r="K172">
        <v>14.483213206231097</v>
      </c>
      <c r="L172">
        <v>59.473166705417363</v>
      </c>
      <c r="M172">
        <v>11.518488664987382</v>
      </c>
      <c r="N172">
        <v>47.318387909319881</v>
      </c>
      <c r="O172">
        <v>46.312846347607049</v>
      </c>
      <c r="P172">
        <v>138.08715365239297</v>
      </c>
      <c r="Q172">
        <v>137.92745591939547</v>
      </c>
      <c r="R172">
        <v>90.374609571788326</v>
      </c>
      <c r="S172">
        <v>85.475062972292406</v>
      </c>
      <c r="T172">
        <v>2.0224575387248223</v>
      </c>
      <c r="U172">
        <v>60.698442222738898</v>
      </c>
      <c r="V172">
        <v>60.702158021187827</v>
      </c>
      <c r="W172">
        <v>0.65891653103929293</v>
      </c>
      <c r="X172">
        <v>99</v>
      </c>
      <c r="Y172">
        <v>4301</v>
      </c>
      <c r="Z172">
        <v>3970</v>
      </c>
      <c r="AA172">
        <v>331</v>
      </c>
      <c r="AB172">
        <v>999</v>
      </c>
    </row>
    <row r="173" spans="1:28" x14ac:dyDescent="0.3">
      <c r="A173">
        <v>5</v>
      </c>
      <c r="B173">
        <v>2021</v>
      </c>
      <c r="C173">
        <v>99</v>
      </c>
      <c r="D173">
        <v>19</v>
      </c>
      <c r="E173">
        <v>44326</v>
      </c>
      <c r="F173">
        <v>170</v>
      </c>
      <c r="G173">
        <v>99</v>
      </c>
      <c r="H173">
        <v>7523</v>
      </c>
      <c r="I173">
        <v>83.448225431700223</v>
      </c>
      <c r="J173">
        <v>12.200953942465368</v>
      </c>
      <c r="K173">
        <v>14.144334706898812</v>
      </c>
      <c r="L173">
        <v>59.151660241924816</v>
      </c>
      <c r="M173">
        <v>11.537218661499464</v>
      </c>
      <c r="N173">
        <v>46.682366969742141</v>
      </c>
      <c r="O173">
        <v>45.805932329706366</v>
      </c>
      <c r="P173">
        <v>139.60053659263673</v>
      </c>
      <c r="Q173">
        <v>140.0357728424504</v>
      </c>
      <c r="R173">
        <v>89.186018780742302</v>
      </c>
      <c r="S173">
        <v>84.514979877776582</v>
      </c>
      <c r="T173">
        <v>1.9433807644334435</v>
      </c>
      <c r="U173">
        <v>60.910009304798614</v>
      </c>
      <c r="V173">
        <v>60.906780839824243</v>
      </c>
      <c r="W173">
        <v>0.64282865877974227</v>
      </c>
      <c r="X173">
        <v>99</v>
      </c>
      <c r="Y173">
        <v>7523</v>
      </c>
      <c r="Z173">
        <v>6709</v>
      </c>
      <c r="AA173">
        <v>814</v>
      </c>
      <c r="AB173">
        <v>999</v>
      </c>
    </row>
    <row r="174" spans="1:28" x14ac:dyDescent="0.3">
      <c r="A174">
        <v>5</v>
      </c>
      <c r="B174">
        <v>2021</v>
      </c>
      <c r="C174">
        <v>99</v>
      </c>
      <c r="D174">
        <v>19</v>
      </c>
      <c r="E174">
        <v>44327</v>
      </c>
      <c r="F174">
        <v>170</v>
      </c>
      <c r="G174">
        <v>99</v>
      </c>
      <c r="H174">
        <v>7456</v>
      </c>
      <c r="I174">
        <v>84.292690441968446</v>
      </c>
      <c r="J174">
        <v>12.225143530104493</v>
      </c>
      <c r="K174">
        <v>14.015460032188837</v>
      </c>
      <c r="L174">
        <v>59.209619098712551</v>
      </c>
      <c r="M174">
        <v>11.473045782423076</v>
      </c>
      <c r="N174">
        <v>46.531282202267043</v>
      </c>
      <c r="O174">
        <v>45.354482555571913</v>
      </c>
      <c r="P174">
        <v>140.93773001619317</v>
      </c>
      <c r="Q174">
        <v>139.8866480200206</v>
      </c>
      <c r="R174">
        <v>89.80270867069008</v>
      </c>
      <c r="S174">
        <v>84.594788753128412</v>
      </c>
      <c r="T174">
        <v>1.7903165020843437</v>
      </c>
      <c r="U174">
        <v>60.947156652360526</v>
      </c>
      <c r="V174">
        <v>60.938868479640085</v>
      </c>
      <c r="W174">
        <v>0.64766630901287547</v>
      </c>
      <c r="X174">
        <v>99</v>
      </c>
      <c r="Y174">
        <v>7456</v>
      </c>
      <c r="Z174">
        <v>6793</v>
      </c>
      <c r="AA174">
        <v>663</v>
      </c>
      <c r="AB174">
        <v>999</v>
      </c>
    </row>
    <row r="175" spans="1:28" x14ac:dyDescent="0.3">
      <c r="A175">
        <v>5</v>
      </c>
      <c r="B175">
        <v>2021</v>
      </c>
      <c r="C175">
        <v>99</v>
      </c>
      <c r="D175">
        <v>19</v>
      </c>
      <c r="E175">
        <v>44328</v>
      </c>
      <c r="F175">
        <v>170</v>
      </c>
      <c r="G175">
        <v>99</v>
      </c>
      <c r="H175">
        <v>6877</v>
      </c>
      <c r="I175">
        <v>86.285691424398422</v>
      </c>
      <c r="J175">
        <v>12.65523715415018</v>
      </c>
      <c r="K175">
        <v>14.647487276428661</v>
      </c>
      <c r="L175">
        <v>60.226465028355456</v>
      </c>
      <c r="M175">
        <v>11.655928853754922</v>
      </c>
      <c r="N175">
        <v>46.676054018445321</v>
      </c>
      <c r="O175">
        <v>45.629446640316203</v>
      </c>
      <c r="P175">
        <v>142.77470355731225</v>
      </c>
      <c r="Q175">
        <v>142.01548089591572</v>
      </c>
      <c r="R175">
        <v>92.15553359683777</v>
      </c>
      <c r="S175">
        <v>86.535704874835332</v>
      </c>
      <c r="T175">
        <v>1.9922501222784827</v>
      </c>
      <c r="U175">
        <v>60.564344917842099</v>
      </c>
      <c r="V175">
        <v>60.563055698801513</v>
      </c>
      <c r="W175">
        <v>0.62367311327613772</v>
      </c>
      <c r="X175">
        <v>99</v>
      </c>
      <c r="Y175">
        <v>6877</v>
      </c>
      <c r="Z175">
        <v>6072</v>
      </c>
      <c r="AA175">
        <v>805</v>
      </c>
      <c r="AB175">
        <v>999</v>
      </c>
    </row>
    <row r="176" spans="1:28" x14ac:dyDescent="0.3">
      <c r="A176">
        <v>5</v>
      </c>
      <c r="B176">
        <v>2021</v>
      </c>
      <c r="C176">
        <v>99</v>
      </c>
      <c r="D176">
        <v>19</v>
      </c>
      <c r="E176">
        <v>44329</v>
      </c>
      <c r="G176">
        <v>99</v>
      </c>
      <c r="X176">
        <v>99</v>
      </c>
      <c r="AB176">
        <v>999</v>
      </c>
    </row>
    <row r="177" spans="1:28" x14ac:dyDescent="0.3">
      <c r="A177">
        <v>5</v>
      </c>
      <c r="B177">
        <v>2021</v>
      </c>
      <c r="C177">
        <v>99</v>
      </c>
      <c r="D177">
        <v>19</v>
      </c>
      <c r="E177">
        <v>44330</v>
      </c>
      <c r="F177">
        <v>170</v>
      </c>
      <c r="G177">
        <v>99</v>
      </c>
      <c r="H177">
        <v>4112</v>
      </c>
      <c r="I177">
        <v>84.772203290213284</v>
      </c>
      <c r="J177">
        <v>12.19899139721152</v>
      </c>
      <c r="K177">
        <v>14.323331712062265</v>
      </c>
      <c r="L177">
        <v>59.956118677042923</v>
      </c>
      <c r="M177">
        <v>11.08579056659746</v>
      </c>
      <c r="N177">
        <v>46.527143280925529</v>
      </c>
      <c r="O177">
        <v>45.372293088104406</v>
      </c>
      <c r="P177">
        <v>143.93414417086916</v>
      </c>
      <c r="Q177">
        <v>142.36280035597744</v>
      </c>
      <c r="R177">
        <v>91.908098487096012</v>
      </c>
      <c r="S177">
        <v>85.352832987244142</v>
      </c>
      <c r="T177">
        <v>2.1243403148507465</v>
      </c>
      <c r="U177">
        <v>60.790369649805456</v>
      </c>
      <c r="V177">
        <v>60.786415999519889</v>
      </c>
      <c r="W177">
        <v>0.57660505836575859</v>
      </c>
      <c r="X177">
        <v>99</v>
      </c>
      <c r="Y177">
        <v>4112</v>
      </c>
      <c r="Z177">
        <v>3371</v>
      </c>
      <c r="AA177">
        <v>741</v>
      </c>
      <c r="AB177">
        <v>999</v>
      </c>
    </row>
    <row r="178" spans="1:28" x14ac:dyDescent="0.3">
      <c r="A178">
        <v>5</v>
      </c>
      <c r="B178">
        <v>2021</v>
      </c>
      <c r="C178">
        <v>99</v>
      </c>
      <c r="D178">
        <v>20</v>
      </c>
      <c r="E178">
        <v>44333</v>
      </c>
      <c r="G178">
        <v>99</v>
      </c>
      <c r="X178">
        <v>99</v>
      </c>
      <c r="AB178">
        <v>999</v>
      </c>
    </row>
    <row r="179" spans="1:28" x14ac:dyDescent="0.3">
      <c r="A179">
        <v>5</v>
      </c>
      <c r="B179">
        <v>2021</v>
      </c>
      <c r="C179">
        <v>99</v>
      </c>
      <c r="D179">
        <v>20</v>
      </c>
      <c r="E179">
        <v>44334</v>
      </c>
      <c r="F179">
        <v>170</v>
      </c>
      <c r="G179">
        <v>99</v>
      </c>
      <c r="H179">
        <v>7870</v>
      </c>
      <c r="I179">
        <v>85.850457424305617</v>
      </c>
      <c r="J179">
        <v>12.510808151791952</v>
      </c>
      <c r="K179">
        <v>14.426250317662012</v>
      </c>
      <c r="L179">
        <v>60.458710292249201</v>
      </c>
      <c r="M179">
        <v>11.499086437104664</v>
      </c>
      <c r="N179">
        <v>46.747997189037243</v>
      </c>
      <c r="O179">
        <v>45.665214335910051</v>
      </c>
      <c r="P179">
        <v>140.44511595221363</v>
      </c>
      <c r="Q179">
        <v>139.88784258608575</v>
      </c>
      <c r="R179">
        <v>92.342909346451179</v>
      </c>
      <c r="S179">
        <v>86.216837666900943</v>
      </c>
      <c r="T179">
        <v>1.9154421658700629</v>
      </c>
      <c r="U179">
        <v>60.756925031766194</v>
      </c>
      <c r="V179">
        <v>60.756028104407889</v>
      </c>
      <c r="W179">
        <v>0.64561626429479024</v>
      </c>
      <c r="X179">
        <v>99</v>
      </c>
      <c r="Y179">
        <v>7870</v>
      </c>
      <c r="Z179">
        <v>7115</v>
      </c>
      <c r="AA179">
        <v>755</v>
      </c>
      <c r="AB179">
        <v>999</v>
      </c>
    </row>
    <row r="180" spans="1:28" x14ac:dyDescent="0.3">
      <c r="A180">
        <v>5</v>
      </c>
      <c r="B180">
        <v>2021</v>
      </c>
      <c r="C180">
        <v>99</v>
      </c>
      <c r="D180">
        <v>20</v>
      </c>
      <c r="E180">
        <v>44335</v>
      </c>
      <c r="F180">
        <v>170</v>
      </c>
      <c r="G180">
        <v>99</v>
      </c>
      <c r="H180">
        <v>7166</v>
      </c>
      <c r="I180">
        <v>85.536268480679823</v>
      </c>
      <c r="J180">
        <v>12.412063099288652</v>
      </c>
      <c r="K180">
        <v>14.532151828077028</v>
      </c>
      <c r="L180">
        <v>59.962040189785071</v>
      </c>
      <c r="M180">
        <v>11.879863903495236</v>
      </c>
      <c r="N180">
        <v>46.774048871017641</v>
      </c>
      <c r="O180">
        <v>45.844262295081968</v>
      </c>
      <c r="P180">
        <v>139.88107021342404</v>
      </c>
      <c r="Q180">
        <v>140.75703680791835</v>
      </c>
      <c r="R180">
        <v>92.37899783482861</v>
      </c>
      <c r="S180">
        <v>86.369594803587901</v>
      </c>
      <c r="T180">
        <v>2.1200887287883816</v>
      </c>
      <c r="U180">
        <v>60.708484510186992</v>
      </c>
      <c r="V180">
        <v>60.70665497864664</v>
      </c>
      <c r="W180">
        <v>0.66703879430644708</v>
      </c>
      <c r="X180">
        <v>99</v>
      </c>
      <c r="Y180">
        <v>7166</v>
      </c>
      <c r="Z180">
        <v>6466</v>
      </c>
      <c r="AA180">
        <v>700</v>
      </c>
      <c r="AB180">
        <v>999</v>
      </c>
    </row>
    <row r="181" spans="1:28" x14ac:dyDescent="0.3">
      <c r="A181">
        <v>5</v>
      </c>
      <c r="B181">
        <v>2021</v>
      </c>
      <c r="C181">
        <v>99</v>
      </c>
      <c r="D181">
        <v>20</v>
      </c>
      <c r="E181">
        <v>44336</v>
      </c>
      <c r="F181">
        <v>170</v>
      </c>
      <c r="G181">
        <v>99</v>
      </c>
      <c r="H181">
        <v>8118</v>
      </c>
      <c r="I181">
        <v>84.901847736736613</v>
      </c>
      <c r="J181">
        <v>12.394476346732247</v>
      </c>
      <c r="K181">
        <v>14.124761024882972</v>
      </c>
      <c r="L181">
        <v>59.594676028578561</v>
      </c>
      <c r="M181">
        <v>11.69633579436694</v>
      </c>
      <c r="N181">
        <v>46.226004922067261</v>
      </c>
      <c r="O181">
        <v>45.29532403609516</v>
      </c>
      <c r="P181">
        <v>135.64451736395952</v>
      </c>
      <c r="Q181">
        <v>136.26661197703029</v>
      </c>
      <c r="R181">
        <v>91.288870659010144</v>
      </c>
      <c r="S181">
        <v>85.316270166803591</v>
      </c>
      <c r="T181">
        <v>1.7302846781507313</v>
      </c>
      <c r="U181">
        <v>60.901946292190225</v>
      </c>
      <c r="V181">
        <v>60.901677819656143</v>
      </c>
      <c r="W181">
        <v>0.60236511456023678</v>
      </c>
      <c r="X181">
        <v>99</v>
      </c>
      <c r="Y181">
        <v>8118</v>
      </c>
      <c r="Z181">
        <v>7314</v>
      </c>
      <c r="AA181">
        <v>804</v>
      </c>
      <c r="AB181">
        <v>999</v>
      </c>
    </row>
    <row r="182" spans="1:28" x14ac:dyDescent="0.3">
      <c r="A182">
        <v>5</v>
      </c>
      <c r="B182">
        <v>2021</v>
      </c>
      <c r="C182">
        <v>99</v>
      </c>
      <c r="D182">
        <v>20</v>
      </c>
      <c r="E182">
        <v>44337</v>
      </c>
      <c r="F182">
        <v>170</v>
      </c>
      <c r="G182">
        <v>99</v>
      </c>
      <c r="H182">
        <v>5836</v>
      </c>
      <c r="I182">
        <v>84.939102117622326</v>
      </c>
      <c r="J182">
        <v>12.178668150621425</v>
      </c>
      <c r="K182">
        <v>14.435812200137098</v>
      </c>
      <c r="L182">
        <v>59.390298149417582</v>
      </c>
      <c r="M182">
        <v>11.561565572250016</v>
      </c>
      <c r="N182">
        <v>46.804117974401777</v>
      </c>
      <c r="O182">
        <v>45.654795028751607</v>
      </c>
      <c r="P182">
        <v>139.51994064181045</v>
      </c>
      <c r="Q182">
        <v>138.1361528473382</v>
      </c>
      <c r="R182">
        <v>92.170803190502639</v>
      </c>
      <c r="S182">
        <v>85.373993693192503</v>
      </c>
      <c r="T182">
        <v>2.257144049515674</v>
      </c>
      <c r="U182">
        <v>60.760966415352975</v>
      </c>
      <c r="V182">
        <v>60.763230861143789</v>
      </c>
      <c r="W182">
        <v>0.58122001370801901</v>
      </c>
      <c r="X182">
        <v>99</v>
      </c>
      <c r="Y182">
        <v>5836</v>
      </c>
      <c r="Z182">
        <v>5391</v>
      </c>
      <c r="AA182">
        <v>445</v>
      </c>
      <c r="AB182">
        <v>999</v>
      </c>
    </row>
    <row r="183" spans="1:28" x14ac:dyDescent="0.3">
      <c r="A183">
        <v>5</v>
      </c>
      <c r="B183">
        <v>2021</v>
      </c>
      <c r="C183">
        <v>99</v>
      </c>
      <c r="D183">
        <v>21</v>
      </c>
      <c r="E183">
        <v>44340</v>
      </c>
      <c r="G183">
        <v>99</v>
      </c>
      <c r="X183">
        <v>99</v>
      </c>
      <c r="AB183">
        <v>999</v>
      </c>
    </row>
    <row r="184" spans="1:28" x14ac:dyDescent="0.3">
      <c r="A184">
        <v>5</v>
      </c>
      <c r="B184">
        <v>2021</v>
      </c>
      <c r="C184">
        <v>99</v>
      </c>
      <c r="D184">
        <v>21</v>
      </c>
      <c r="E184">
        <v>44341</v>
      </c>
      <c r="F184">
        <v>170</v>
      </c>
      <c r="G184">
        <v>99</v>
      </c>
      <c r="H184">
        <v>7780</v>
      </c>
      <c r="I184">
        <v>84.98275063530339</v>
      </c>
      <c r="J184">
        <v>12.689351081530782</v>
      </c>
      <c r="K184">
        <v>14.370091259640137</v>
      </c>
      <c r="L184">
        <v>59.77714524421576</v>
      </c>
      <c r="M184">
        <v>11.66186910704382</v>
      </c>
      <c r="N184">
        <v>46.486272878535779</v>
      </c>
      <c r="O184">
        <v>45.291042706600109</v>
      </c>
      <c r="P184">
        <v>135.84179145867998</v>
      </c>
      <c r="Q184">
        <v>135.71394897393233</v>
      </c>
      <c r="R184">
        <v>91.691486411536317</v>
      </c>
      <c r="S184">
        <v>85.766666666666879</v>
      </c>
      <c r="T184">
        <v>1.6807401781093547</v>
      </c>
      <c r="U184">
        <v>60.664910025706945</v>
      </c>
      <c r="V184">
        <v>60.663261443020559</v>
      </c>
      <c r="W184">
        <v>0.63316195372750617</v>
      </c>
      <c r="X184">
        <v>99</v>
      </c>
      <c r="Y184">
        <v>7780</v>
      </c>
      <c r="Z184">
        <v>7212</v>
      </c>
      <c r="AA184">
        <v>568</v>
      </c>
      <c r="AB184">
        <v>999</v>
      </c>
    </row>
    <row r="185" spans="1:28" x14ac:dyDescent="0.3">
      <c r="A185">
        <v>5</v>
      </c>
      <c r="B185">
        <v>2021</v>
      </c>
      <c r="C185">
        <v>99</v>
      </c>
      <c r="D185">
        <v>21</v>
      </c>
      <c r="E185">
        <v>44342</v>
      </c>
      <c r="F185">
        <v>170</v>
      </c>
      <c r="G185">
        <v>99</v>
      </c>
      <c r="H185">
        <v>6730</v>
      </c>
      <c r="I185">
        <v>85.391991076855604</v>
      </c>
      <c r="J185">
        <v>12.819776662890463</v>
      </c>
      <c r="K185">
        <v>14.727968796433917</v>
      </c>
      <c r="L185">
        <v>59.949667161961408</v>
      </c>
      <c r="M185">
        <v>11.685742029454637</v>
      </c>
      <c r="N185">
        <v>46.264120407832998</v>
      </c>
      <c r="O185">
        <v>45.434698171225122</v>
      </c>
      <c r="P185">
        <v>138.3118627609646</v>
      </c>
      <c r="Q185">
        <v>138.57420294546043</v>
      </c>
      <c r="R185">
        <v>92.629130927334558</v>
      </c>
      <c r="S185">
        <v>86.329276581971286</v>
      </c>
      <c r="T185">
        <v>1.9081921335434513</v>
      </c>
      <c r="U185">
        <v>60.451857355126315</v>
      </c>
      <c r="V185">
        <v>60.446877907183762</v>
      </c>
      <c r="W185">
        <v>0.62526002971768191</v>
      </c>
      <c r="X185">
        <v>99</v>
      </c>
      <c r="Y185">
        <v>6730</v>
      </c>
      <c r="Z185">
        <v>6179</v>
      </c>
      <c r="AA185">
        <v>551</v>
      </c>
      <c r="AB185">
        <v>999</v>
      </c>
    </row>
    <row r="186" spans="1:28" x14ac:dyDescent="0.3">
      <c r="A186">
        <v>5</v>
      </c>
      <c r="B186">
        <v>2021</v>
      </c>
      <c r="C186">
        <v>99</v>
      </c>
      <c r="D186">
        <v>21</v>
      </c>
      <c r="E186">
        <v>44343</v>
      </c>
      <c r="F186">
        <v>170</v>
      </c>
      <c r="G186">
        <v>99</v>
      </c>
      <c r="H186">
        <v>7058</v>
      </c>
      <c r="I186">
        <v>85.182247089920992</v>
      </c>
      <c r="J186">
        <v>12.650970362569588</v>
      </c>
      <c r="K186">
        <v>14.730664494190988</v>
      </c>
      <c r="L186">
        <v>59.836864550864149</v>
      </c>
      <c r="M186">
        <v>11.651301338949835</v>
      </c>
      <c r="N186">
        <v>47.057770422747119</v>
      </c>
      <c r="O186">
        <v>46.185647660598761</v>
      </c>
      <c r="P186">
        <v>137.59259816458555</v>
      </c>
      <c r="Q186">
        <v>138.23017902813297</v>
      </c>
      <c r="R186">
        <v>92.359530615315066</v>
      </c>
      <c r="S186">
        <v>86.077117496614989</v>
      </c>
      <c r="T186">
        <v>2.0796941316214035</v>
      </c>
      <c r="U186">
        <v>60.480731085293286</v>
      </c>
      <c r="V186">
        <v>60.475004886608744</v>
      </c>
      <c r="W186">
        <v>0.63941626523094386</v>
      </c>
      <c r="X186">
        <v>99</v>
      </c>
      <c r="Y186">
        <v>7058</v>
      </c>
      <c r="Z186">
        <v>6647</v>
      </c>
      <c r="AA186">
        <v>411</v>
      </c>
      <c r="AB186">
        <v>999</v>
      </c>
    </row>
    <row r="187" spans="1:28" x14ac:dyDescent="0.3">
      <c r="A187">
        <v>5</v>
      </c>
      <c r="B187">
        <v>2021</v>
      </c>
      <c r="C187">
        <v>99</v>
      </c>
      <c r="D187">
        <v>21</v>
      </c>
      <c r="E187">
        <v>44344</v>
      </c>
      <c r="F187">
        <v>170</v>
      </c>
      <c r="G187">
        <v>99</v>
      </c>
      <c r="H187">
        <v>5425</v>
      </c>
      <c r="I187">
        <v>85.466101380906196</v>
      </c>
      <c r="J187">
        <v>12.355676283252144</v>
      </c>
      <c r="K187">
        <v>14.316606451612843</v>
      </c>
      <c r="L187">
        <v>60.469452534562066</v>
      </c>
      <c r="M187">
        <v>11.371225177969242</v>
      </c>
      <c r="N187">
        <v>46.846946421880865</v>
      </c>
      <c r="O187">
        <v>45.770700636942685</v>
      </c>
      <c r="P187">
        <v>135.71056575496439</v>
      </c>
      <c r="Q187">
        <v>136.90932933683027</v>
      </c>
      <c r="R187">
        <v>91.770813038591228</v>
      </c>
      <c r="S187">
        <v>86.117122517797014</v>
      </c>
      <c r="T187">
        <v>1.9609301683607101</v>
      </c>
      <c r="U187">
        <v>60.880000000000017</v>
      </c>
      <c r="V187">
        <v>60.879494978783846</v>
      </c>
      <c r="W187">
        <v>0.65935483870967715</v>
      </c>
      <c r="X187">
        <v>99</v>
      </c>
      <c r="Y187">
        <v>5425</v>
      </c>
      <c r="Z187">
        <v>5338</v>
      </c>
      <c r="AA187">
        <v>87</v>
      </c>
      <c r="AB187">
        <v>999</v>
      </c>
    </row>
    <row r="188" spans="1:28" x14ac:dyDescent="0.3">
      <c r="A188">
        <v>5</v>
      </c>
      <c r="B188">
        <v>2021</v>
      </c>
      <c r="C188">
        <v>99</v>
      </c>
      <c r="D188">
        <v>22</v>
      </c>
      <c r="E188">
        <v>44347</v>
      </c>
      <c r="F188">
        <v>170</v>
      </c>
      <c r="G188">
        <v>99</v>
      </c>
      <c r="H188">
        <v>6311</v>
      </c>
      <c r="I188">
        <v>85.312454435992066</v>
      </c>
      <c r="J188">
        <v>12.563880181121544</v>
      </c>
      <c r="K188">
        <v>14.810708287117675</v>
      </c>
      <c r="L188">
        <v>59.587482173982181</v>
      </c>
      <c r="M188">
        <v>11.866980146290501</v>
      </c>
      <c r="N188">
        <v>47.337687216997558</v>
      </c>
      <c r="O188">
        <v>46.405781957506086</v>
      </c>
      <c r="P188">
        <v>141.75722744688261</v>
      </c>
      <c r="Q188">
        <v>143.43887147335423</v>
      </c>
      <c r="R188">
        <v>91.230337861372618</v>
      </c>
      <c r="S188">
        <v>86.206583072100145</v>
      </c>
      <c r="T188">
        <v>2.246828105996137</v>
      </c>
      <c r="U188">
        <v>60.483124702899694</v>
      </c>
      <c r="V188">
        <v>60.477350947017833</v>
      </c>
      <c r="W188">
        <v>0.65821581365869131</v>
      </c>
      <c r="X188">
        <v>99</v>
      </c>
      <c r="Y188">
        <v>6311</v>
      </c>
      <c r="Z188">
        <v>5742</v>
      </c>
      <c r="AA188">
        <v>569</v>
      </c>
      <c r="AB188">
        <v>999</v>
      </c>
    </row>
    <row r="189" spans="1:28" x14ac:dyDescent="0.3">
      <c r="A189">
        <v>5</v>
      </c>
      <c r="B189">
        <v>2021</v>
      </c>
      <c r="C189">
        <v>99</v>
      </c>
      <c r="D189">
        <v>22</v>
      </c>
      <c r="E189">
        <v>44348</v>
      </c>
      <c r="F189">
        <v>170</v>
      </c>
      <c r="G189">
        <v>99</v>
      </c>
      <c r="H189">
        <v>6910</v>
      </c>
      <c r="I189">
        <v>85.059073800077741</v>
      </c>
      <c r="J189">
        <v>12.359622232543702</v>
      </c>
      <c r="K189">
        <v>14.552102749638165</v>
      </c>
      <c r="L189">
        <v>59.388603473227199</v>
      </c>
      <c r="M189">
        <v>11.65610775661869</v>
      </c>
      <c r="N189">
        <v>47.209010682768238</v>
      </c>
      <c r="O189">
        <v>46.411673633689425</v>
      </c>
      <c r="P189">
        <v>137.41120916550551</v>
      </c>
      <c r="Q189">
        <v>140.16101563709557</v>
      </c>
      <c r="R189">
        <v>90.841461526552067</v>
      </c>
      <c r="S189">
        <v>85.505898745935696</v>
      </c>
      <c r="T189">
        <v>2.1924805170944546</v>
      </c>
      <c r="U189">
        <v>60.644717800289449</v>
      </c>
      <c r="V189">
        <v>60.644707812788326</v>
      </c>
      <c r="W189">
        <v>0.66107091172214172</v>
      </c>
      <c r="X189">
        <v>99</v>
      </c>
      <c r="Y189">
        <v>6910</v>
      </c>
      <c r="Z189">
        <v>6459</v>
      </c>
      <c r="AA189">
        <v>451</v>
      </c>
      <c r="AB189">
        <v>999</v>
      </c>
    </row>
    <row r="190" spans="1:28" x14ac:dyDescent="0.3">
      <c r="A190">
        <v>5</v>
      </c>
      <c r="B190">
        <v>2021</v>
      </c>
      <c r="C190">
        <v>99</v>
      </c>
      <c r="D190">
        <v>22</v>
      </c>
      <c r="E190">
        <v>44349</v>
      </c>
      <c r="F190">
        <v>170</v>
      </c>
      <c r="G190">
        <v>99</v>
      </c>
      <c r="H190">
        <v>6155</v>
      </c>
      <c r="I190">
        <v>84.979658808847503</v>
      </c>
      <c r="J190">
        <v>12.331642098045922</v>
      </c>
      <c r="K190">
        <v>14.556077985377691</v>
      </c>
      <c r="L190">
        <v>59.501731925263982</v>
      </c>
      <c r="M190">
        <v>11.820089132670535</v>
      </c>
      <c r="N190">
        <v>46.703291052451135</v>
      </c>
      <c r="O190">
        <v>45.700034281796384</v>
      </c>
      <c r="P190">
        <v>135.80905039424064</v>
      </c>
      <c r="Q190">
        <v>136.67140898183061</v>
      </c>
      <c r="R190">
        <v>91.118615015427011</v>
      </c>
      <c r="S190">
        <v>85.812684264655218</v>
      </c>
      <c r="T190">
        <v>2.2244358873317651</v>
      </c>
      <c r="U190">
        <v>60.637692932575149</v>
      </c>
      <c r="V190">
        <v>60.636814079444392</v>
      </c>
      <c r="W190">
        <v>0.6316815597075548</v>
      </c>
      <c r="X190">
        <v>99</v>
      </c>
      <c r="Y190">
        <v>6155</v>
      </c>
      <c r="Z190">
        <v>5834</v>
      </c>
      <c r="AA190">
        <v>321</v>
      </c>
      <c r="AB190">
        <v>999</v>
      </c>
    </row>
    <row r="191" spans="1:28" x14ac:dyDescent="0.3">
      <c r="A191">
        <v>5</v>
      </c>
      <c r="B191">
        <v>2021</v>
      </c>
      <c r="C191">
        <v>99</v>
      </c>
      <c r="D191">
        <v>22</v>
      </c>
      <c r="E191">
        <v>44350</v>
      </c>
      <c r="F191">
        <v>170</v>
      </c>
      <c r="G191">
        <v>99</v>
      </c>
      <c r="H191">
        <v>6407</v>
      </c>
      <c r="I191">
        <v>83.578367406521465</v>
      </c>
      <c r="J191">
        <v>12.618446443172479</v>
      </c>
      <c r="K191">
        <v>14.56322459809582</v>
      </c>
      <c r="L191">
        <v>58.872831278289382</v>
      </c>
      <c r="M191">
        <v>11.729844644317177</v>
      </c>
      <c r="N191">
        <v>46.37710547833197</v>
      </c>
      <c r="O191">
        <v>45.477841373671296</v>
      </c>
      <c r="P191">
        <v>128.67784137367127</v>
      </c>
      <c r="Q191">
        <v>129.49157808667209</v>
      </c>
      <c r="R191">
        <v>90.478201144725958</v>
      </c>
      <c r="S191">
        <v>85.053736713000603</v>
      </c>
      <c r="T191">
        <v>1.9447781549233396</v>
      </c>
      <c r="U191">
        <v>60.492430154518502</v>
      </c>
      <c r="V191">
        <v>60.45619226792008</v>
      </c>
      <c r="W191">
        <v>0.68706102700171701</v>
      </c>
      <c r="X191">
        <v>99</v>
      </c>
      <c r="Y191">
        <v>6407</v>
      </c>
      <c r="Z191">
        <v>6115</v>
      </c>
      <c r="AA191">
        <v>292</v>
      </c>
      <c r="AB191">
        <v>999</v>
      </c>
    </row>
    <row r="192" spans="1:28" x14ac:dyDescent="0.3">
      <c r="A192">
        <v>5</v>
      </c>
      <c r="B192">
        <v>2021</v>
      </c>
      <c r="C192">
        <v>99</v>
      </c>
      <c r="D192">
        <v>22</v>
      </c>
      <c r="E192">
        <v>44351</v>
      </c>
      <c r="F192">
        <v>170</v>
      </c>
      <c r="G192">
        <v>99</v>
      </c>
      <c r="H192">
        <v>2557</v>
      </c>
      <c r="I192">
        <v>83.672272189939989</v>
      </c>
      <c r="J192">
        <v>12.06977886977883</v>
      </c>
      <c r="K192">
        <v>14.236456785295276</v>
      </c>
      <c r="L192">
        <v>59.790524051622896</v>
      </c>
      <c r="M192">
        <v>11.877723177723203</v>
      </c>
      <c r="N192">
        <v>47.354627354627361</v>
      </c>
      <c r="O192">
        <v>46.158067158067134</v>
      </c>
      <c r="P192">
        <v>131.22235872235871</v>
      </c>
      <c r="Q192">
        <v>127.51883701883702</v>
      </c>
      <c r="R192">
        <v>93.630712530712714</v>
      </c>
      <c r="S192">
        <v>85.861916461916422</v>
      </c>
      <c r="T192">
        <v>2.1666779155164404</v>
      </c>
      <c r="U192">
        <v>61.021900664841617</v>
      </c>
      <c r="V192">
        <v>61.015463089944603</v>
      </c>
      <c r="W192">
        <v>0.82244818146265153</v>
      </c>
      <c r="X192">
        <v>99</v>
      </c>
      <c r="Y192">
        <v>2557</v>
      </c>
      <c r="Z192">
        <v>2442</v>
      </c>
      <c r="AA192">
        <v>115</v>
      </c>
      <c r="AB192">
        <v>999</v>
      </c>
    </row>
    <row r="193" spans="1:28" x14ac:dyDescent="0.3">
      <c r="A193">
        <v>5</v>
      </c>
      <c r="B193">
        <v>2021</v>
      </c>
      <c r="C193">
        <v>99</v>
      </c>
      <c r="D193">
        <v>23</v>
      </c>
      <c r="E193">
        <v>44354</v>
      </c>
      <c r="F193">
        <v>170</v>
      </c>
      <c r="G193">
        <v>99</v>
      </c>
      <c r="H193">
        <v>6509</v>
      </c>
      <c r="I193">
        <v>83.087801500102046</v>
      </c>
      <c r="J193">
        <v>12.308492429229728</v>
      </c>
      <c r="K193">
        <v>14.496418804731872</v>
      </c>
      <c r="L193">
        <v>59.516288216315878</v>
      </c>
      <c r="M193">
        <v>11.570803159973631</v>
      </c>
      <c r="N193">
        <v>46.167215273206061</v>
      </c>
      <c r="O193">
        <v>45.052666227781437</v>
      </c>
      <c r="P193">
        <v>130.52369980250165</v>
      </c>
      <c r="Q193">
        <v>129.16342988808424</v>
      </c>
      <c r="R193">
        <v>91.631237656352667</v>
      </c>
      <c r="S193">
        <v>85.899177090190918</v>
      </c>
      <c r="T193">
        <v>2.1879263755021392</v>
      </c>
      <c r="U193">
        <v>60.802888308495952</v>
      </c>
      <c r="V193">
        <v>60.801292680550802</v>
      </c>
      <c r="W193">
        <v>0.70625288062682445</v>
      </c>
      <c r="X193">
        <v>99</v>
      </c>
      <c r="Y193">
        <v>6509</v>
      </c>
      <c r="Z193">
        <v>6076</v>
      </c>
      <c r="AA193">
        <v>433</v>
      </c>
      <c r="AB193">
        <v>999</v>
      </c>
    </row>
    <row r="194" spans="1:28" x14ac:dyDescent="0.3">
      <c r="A194">
        <v>5</v>
      </c>
      <c r="B194">
        <v>2021</v>
      </c>
      <c r="C194">
        <v>99</v>
      </c>
      <c r="D194">
        <v>23</v>
      </c>
      <c r="E194">
        <v>44355</v>
      </c>
      <c r="F194">
        <v>170</v>
      </c>
      <c r="G194">
        <v>99</v>
      </c>
      <c r="H194">
        <v>6757</v>
      </c>
      <c r="I194">
        <v>84.01491785614337</v>
      </c>
      <c r="J194">
        <v>12.499936102236438</v>
      </c>
      <c r="K194">
        <v>14.587627645404764</v>
      </c>
      <c r="L194">
        <v>59.753548912239054</v>
      </c>
      <c r="M194">
        <v>11.788817891373759</v>
      </c>
      <c r="N194">
        <v>46.358945686900952</v>
      </c>
      <c r="O194">
        <v>45.278913738019185</v>
      </c>
      <c r="P194">
        <v>129.8252396166134</v>
      </c>
      <c r="Q194">
        <v>127.83753993610227</v>
      </c>
      <c r="R194">
        <v>92.280063897763682</v>
      </c>
      <c r="S194">
        <v>86.109520766773343</v>
      </c>
      <c r="T194">
        <v>2.0876915431683245</v>
      </c>
      <c r="U194">
        <v>60.590350747373101</v>
      </c>
      <c r="V194">
        <v>60.588247169157718</v>
      </c>
      <c r="W194">
        <v>0.6974988900399588</v>
      </c>
      <c r="X194">
        <v>99</v>
      </c>
      <c r="Y194">
        <v>6757</v>
      </c>
      <c r="Z194">
        <v>6260</v>
      </c>
      <c r="AA194">
        <v>497</v>
      </c>
      <c r="AB194">
        <v>999</v>
      </c>
    </row>
    <row r="195" spans="1:28" x14ac:dyDescent="0.3">
      <c r="A195">
        <v>5</v>
      </c>
      <c r="B195">
        <v>2021</v>
      </c>
      <c r="C195">
        <v>99</v>
      </c>
      <c r="D195">
        <v>23</v>
      </c>
      <c r="E195">
        <v>44356</v>
      </c>
      <c r="F195">
        <v>170</v>
      </c>
      <c r="G195">
        <v>99</v>
      </c>
      <c r="H195">
        <v>6276</v>
      </c>
      <c r="I195">
        <v>84.703537278436485</v>
      </c>
      <c r="J195">
        <v>12.727597458354801</v>
      </c>
      <c r="K195">
        <v>14.750723390694747</v>
      </c>
      <c r="L195">
        <v>59.65597992351848</v>
      </c>
      <c r="M195">
        <v>11.73470719560364</v>
      </c>
      <c r="N195">
        <v>46.086381590245594</v>
      </c>
      <c r="O195">
        <v>44.879787051348096</v>
      </c>
      <c r="P195">
        <v>130.07144083805602</v>
      </c>
      <c r="Q195">
        <v>128.20127082260009</v>
      </c>
      <c r="R195">
        <v>92.328147003263169</v>
      </c>
      <c r="S195">
        <v>86.140683496479554</v>
      </c>
      <c r="T195">
        <v>2.0231259323399402</v>
      </c>
      <c r="U195">
        <v>60.467495219885265</v>
      </c>
      <c r="V195">
        <v>60.462284272444691</v>
      </c>
      <c r="W195">
        <v>0.58715742511153601</v>
      </c>
      <c r="X195">
        <v>99</v>
      </c>
      <c r="Y195">
        <v>6276</v>
      </c>
      <c r="Z195">
        <v>5823</v>
      </c>
      <c r="AA195">
        <v>453</v>
      </c>
      <c r="AB195">
        <v>999</v>
      </c>
    </row>
    <row r="196" spans="1:28" x14ac:dyDescent="0.3">
      <c r="A196">
        <v>5</v>
      </c>
      <c r="B196">
        <v>2021</v>
      </c>
      <c r="C196">
        <v>99</v>
      </c>
      <c r="D196">
        <v>23</v>
      </c>
      <c r="E196">
        <v>44357</v>
      </c>
      <c r="F196">
        <v>170</v>
      </c>
      <c r="G196">
        <v>99</v>
      </c>
      <c r="H196">
        <v>6106</v>
      </c>
      <c r="I196">
        <v>84.975450369767614</v>
      </c>
      <c r="J196">
        <v>12.55374029640085</v>
      </c>
      <c r="K196">
        <v>14.781801506714739</v>
      </c>
      <c r="L196">
        <v>59.926509990173592</v>
      </c>
      <c r="M196">
        <v>11.734438955539872</v>
      </c>
      <c r="N196">
        <v>46.120677487649957</v>
      </c>
      <c r="O196">
        <v>45.376146788990802</v>
      </c>
      <c r="P196">
        <v>130.20871559633031</v>
      </c>
      <c r="Q196">
        <v>129.9726534932957</v>
      </c>
      <c r="R196">
        <v>92.531933662667683</v>
      </c>
      <c r="S196">
        <v>86.269865913902493</v>
      </c>
      <c r="T196">
        <v>2.2280612103138888</v>
      </c>
      <c r="U196">
        <v>60.52129053390108</v>
      </c>
      <c r="V196">
        <v>60.518910335605952</v>
      </c>
      <c r="W196">
        <v>0.59351457582705547</v>
      </c>
      <c r="X196">
        <v>99</v>
      </c>
      <c r="Y196">
        <v>6106</v>
      </c>
      <c r="Z196">
        <v>5668</v>
      </c>
      <c r="AA196">
        <v>438</v>
      </c>
      <c r="AB196">
        <v>999</v>
      </c>
    </row>
    <row r="197" spans="1:28" x14ac:dyDescent="0.3">
      <c r="A197">
        <v>5</v>
      </c>
      <c r="B197">
        <v>2021</v>
      </c>
      <c r="C197">
        <v>99</v>
      </c>
      <c r="D197">
        <v>23</v>
      </c>
      <c r="E197">
        <v>44358</v>
      </c>
      <c r="F197">
        <v>170</v>
      </c>
      <c r="G197">
        <v>99</v>
      </c>
      <c r="H197">
        <v>3577</v>
      </c>
      <c r="I197">
        <v>84.649035504612812</v>
      </c>
      <c r="J197">
        <v>12.476768241543176</v>
      </c>
      <c r="K197">
        <v>14.818395303326822</v>
      </c>
      <c r="L197">
        <v>59.503885937936872</v>
      </c>
      <c r="M197">
        <v>11.77249091417389</v>
      </c>
      <c r="N197">
        <v>46.946044171093085</v>
      </c>
      <c r="O197">
        <v>45.652222532848754</v>
      </c>
      <c r="P197">
        <v>133.02711769639359</v>
      </c>
      <c r="Q197">
        <v>129.60273972602738</v>
      </c>
      <c r="R197">
        <v>93.857031031590793</v>
      </c>
      <c r="S197">
        <v>86.094772155437482</v>
      </c>
      <c r="T197">
        <v>2.3416270617836474</v>
      </c>
      <c r="U197">
        <v>60.504333240145357</v>
      </c>
      <c r="V197">
        <v>60.515574426515407</v>
      </c>
      <c r="W197">
        <v>0.77886497064579252</v>
      </c>
      <c r="X197">
        <v>99</v>
      </c>
      <c r="Y197">
        <v>3577</v>
      </c>
      <c r="Z197">
        <v>3577</v>
      </c>
      <c r="AA197">
        <v>0</v>
      </c>
      <c r="AB197">
        <v>999</v>
      </c>
    </row>
    <row r="198" spans="1:28" x14ac:dyDescent="0.3">
      <c r="A198">
        <v>5</v>
      </c>
      <c r="B198">
        <v>2021</v>
      </c>
      <c r="C198">
        <v>99</v>
      </c>
      <c r="D198">
        <v>24</v>
      </c>
      <c r="E198">
        <v>44361</v>
      </c>
      <c r="F198">
        <v>170</v>
      </c>
      <c r="G198">
        <v>99</v>
      </c>
      <c r="H198">
        <v>6964</v>
      </c>
      <c r="I198">
        <v>83.854020666213373</v>
      </c>
      <c r="J198">
        <v>12.725848994395019</v>
      </c>
      <c r="K198">
        <v>14.776359850660477</v>
      </c>
      <c r="L198">
        <v>59.709567777139647</v>
      </c>
      <c r="M198">
        <v>11.92268381140781</v>
      </c>
      <c r="N198">
        <v>46.82443125618201</v>
      </c>
      <c r="O198">
        <v>46.114078470161559</v>
      </c>
      <c r="P198">
        <v>130.65215957797557</v>
      </c>
      <c r="Q198">
        <v>131.31767227167825</v>
      </c>
      <c r="R198">
        <v>92.695318166831598</v>
      </c>
      <c r="S198">
        <v>86.708968018463707</v>
      </c>
      <c r="T198">
        <v>2.050510856265463</v>
      </c>
      <c r="U198">
        <v>60.469844916714543</v>
      </c>
      <c r="V198">
        <v>60.466914386456601</v>
      </c>
      <c r="W198">
        <v>0.64704192992533005</v>
      </c>
      <c r="X198">
        <v>99</v>
      </c>
      <c r="Y198">
        <v>6964</v>
      </c>
      <c r="Z198">
        <v>6066</v>
      </c>
      <c r="AA198">
        <v>898</v>
      </c>
      <c r="AB198">
        <v>999</v>
      </c>
    </row>
    <row r="199" spans="1:28" x14ac:dyDescent="0.3">
      <c r="A199">
        <v>5</v>
      </c>
      <c r="B199">
        <v>2021</v>
      </c>
      <c r="C199">
        <v>99</v>
      </c>
      <c r="D199">
        <v>24</v>
      </c>
      <c r="E199">
        <v>44362</v>
      </c>
      <c r="F199">
        <v>170</v>
      </c>
      <c r="G199">
        <v>99</v>
      </c>
      <c r="H199">
        <v>6986</v>
      </c>
      <c r="I199">
        <v>83.968522750880723</v>
      </c>
      <c r="J199">
        <v>12.805090104331301</v>
      </c>
      <c r="K199">
        <v>14.8319667907243</v>
      </c>
      <c r="L199">
        <v>59.708149155454002</v>
      </c>
      <c r="M199">
        <v>11.687701549162171</v>
      </c>
      <c r="N199">
        <v>46.321214037306333</v>
      </c>
      <c r="O199">
        <v>45.441511223521957</v>
      </c>
      <c r="P199">
        <v>128.46142902307929</v>
      </c>
      <c r="Q199">
        <v>128.9687006006956</v>
      </c>
      <c r="R199">
        <v>91.937875434713987</v>
      </c>
      <c r="S199">
        <v>86.255674992096047</v>
      </c>
      <c r="T199">
        <v>2.0268766863929955</v>
      </c>
      <c r="U199">
        <v>60.400801603206403</v>
      </c>
      <c r="V199">
        <v>60.403540867343118</v>
      </c>
      <c r="W199">
        <v>0.70054394503292305</v>
      </c>
      <c r="X199">
        <v>99</v>
      </c>
      <c r="Y199">
        <v>6986</v>
      </c>
      <c r="Z199">
        <v>6326</v>
      </c>
      <c r="AA199">
        <v>660</v>
      </c>
      <c r="AB199">
        <v>999</v>
      </c>
    </row>
    <row r="200" spans="1:28" x14ac:dyDescent="0.3">
      <c r="A200">
        <v>5</v>
      </c>
      <c r="B200">
        <v>2021</v>
      </c>
      <c r="C200">
        <v>99</v>
      </c>
      <c r="D200">
        <v>24</v>
      </c>
      <c r="E200">
        <v>44363</v>
      </c>
      <c r="F200">
        <v>170</v>
      </c>
      <c r="G200">
        <v>99</v>
      </c>
      <c r="H200">
        <v>6633</v>
      </c>
      <c r="I200">
        <v>83.760470366521105</v>
      </c>
      <c r="J200">
        <v>12.61726546906189</v>
      </c>
      <c r="K200">
        <v>14.811786521935796</v>
      </c>
      <c r="L200">
        <v>59.607348107944922</v>
      </c>
      <c r="M200">
        <v>11.516101131071171</v>
      </c>
      <c r="N200">
        <v>46.089155023286757</v>
      </c>
      <c r="O200">
        <v>45.340818363273442</v>
      </c>
      <c r="P200">
        <v>130.03127079174985</v>
      </c>
      <c r="Q200">
        <v>128.69560878243516</v>
      </c>
      <c r="R200">
        <v>92.066001330671753</v>
      </c>
      <c r="S200">
        <v>85.979108449766812</v>
      </c>
      <c r="T200">
        <v>2.1945210528739061</v>
      </c>
      <c r="U200">
        <v>60.405698778833106</v>
      </c>
      <c r="V200">
        <v>60.406738579357203</v>
      </c>
      <c r="W200">
        <v>0.67239559776873215</v>
      </c>
      <c r="X200">
        <v>99</v>
      </c>
      <c r="Y200">
        <v>6633</v>
      </c>
      <c r="Z200">
        <v>6012</v>
      </c>
      <c r="AA200">
        <v>621</v>
      </c>
      <c r="AB200">
        <v>999</v>
      </c>
    </row>
    <row r="201" spans="1:28" x14ac:dyDescent="0.3">
      <c r="A201">
        <v>5</v>
      </c>
      <c r="B201">
        <v>2021</v>
      </c>
      <c r="C201">
        <v>99</v>
      </c>
      <c r="D201">
        <v>24</v>
      </c>
      <c r="E201">
        <v>44364</v>
      </c>
      <c r="F201">
        <v>170</v>
      </c>
      <c r="G201">
        <v>99</v>
      </c>
      <c r="H201">
        <v>5523</v>
      </c>
      <c r="I201">
        <v>84.502679695682517</v>
      </c>
      <c r="J201">
        <v>12.686203503247365</v>
      </c>
      <c r="K201">
        <v>14.74911099040377</v>
      </c>
      <c r="L201">
        <v>59.825089625203603</v>
      </c>
      <c r="M201">
        <v>11.698169651643351</v>
      </c>
      <c r="N201">
        <v>45.366266482975774</v>
      </c>
      <c r="O201">
        <v>44.858295611100189</v>
      </c>
      <c r="P201">
        <v>125.56898248376304</v>
      </c>
      <c r="Q201">
        <v>127.41783113560322</v>
      </c>
      <c r="R201">
        <v>91.201062782916608</v>
      </c>
      <c r="S201">
        <v>86.235150560913269</v>
      </c>
      <c r="T201">
        <v>2.0629074871564028</v>
      </c>
      <c r="U201">
        <v>60.479992757559295</v>
      </c>
      <c r="V201">
        <v>60.472160505462845</v>
      </c>
      <c r="W201">
        <v>0.61506427666123509</v>
      </c>
      <c r="X201">
        <v>99</v>
      </c>
      <c r="Y201">
        <v>5523</v>
      </c>
      <c r="Z201">
        <v>5081</v>
      </c>
      <c r="AA201">
        <v>442</v>
      </c>
      <c r="AB201">
        <v>999</v>
      </c>
    </row>
    <row r="202" spans="1:28" x14ac:dyDescent="0.3">
      <c r="A202">
        <v>5</v>
      </c>
      <c r="B202">
        <v>2021</v>
      </c>
      <c r="C202">
        <v>99</v>
      </c>
      <c r="D202">
        <v>24</v>
      </c>
      <c r="E202">
        <v>44365</v>
      </c>
      <c r="F202">
        <v>170</v>
      </c>
      <c r="G202">
        <v>99</v>
      </c>
      <c r="H202">
        <v>4097</v>
      </c>
      <c r="I202">
        <v>84.792042956539618</v>
      </c>
      <c r="J202">
        <v>13.03573558648114</v>
      </c>
      <c r="K202">
        <v>15.239030998291469</v>
      </c>
      <c r="L202">
        <v>59.943797900903014</v>
      </c>
      <c r="M202">
        <v>11.604075546719677</v>
      </c>
      <c r="N202">
        <v>46.862574552683888</v>
      </c>
      <c r="O202">
        <v>45.819831013916499</v>
      </c>
      <c r="P202">
        <v>131.15233598409549</v>
      </c>
      <c r="Q202">
        <v>131.12276341948316</v>
      </c>
      <c r="R202">
        <v>92.56083499005949</v>
      </c>
      <c r="S202">
        <v>86.817693836978307</v>
      </c>
      <c r="T202">
        <v>2.2032954118103314</v>
      </c>
      <c r="U202">
        <v>60.143519648523309</v>
      </c>
      <c r="V202">
        <v>60.123896069034728</v>
      </c>
      <c r="W202">
        <v>0.69221381498657597</v>
      </c>
      <c r="X202">
        <v>99</v>
      </c>
      <c r="Y202">
        <v>4097</v>
      </c>
      <c r="Z202">
        <v>4024</v>
      </c>
      <c r="AA202">
        <v>73</v>
      </c>
      <c r="AB202">
        <v>999</v>
      </c>
    </row>
    <row r="203" spans="1:28" x14ac:dyDescent="0.3">
      <c r="A203">
        <v>5</v>
      </c>
      <c r="B203">
        <v>2021</v>
      </c>
      <c r="C203">
        <v>99</v>
      </c>
      <c r="D203">
        <v>25</v>
      </c>
      <c r="E203">
        <v>44368</v>
      </c>
      <c r="F203">
        <v>170</v>
      </c>
      <c r="G203">
        <v>99</v>
      </c>
      <c r="H203">
        <v>6558</v>
      </c>
      <c r="I203">
        <v>82.894129297387266</v>
      </c>
      <c r="J203">
        <v>12.250060292850993</v>
      </c>
      <c r="K203">
        <v>14.098243366880148</v>
      </c>
      <c r="L203">
        <v>59.040975907288725</v>
      </c>
      <c r="M203">
        <v>11.83789836347975</v>
      </c>
      <c r="N203">
        <v>46.76520241171405</v>
      </c>
      <c r="O203">
        <v>45.688027562446173</v>
      </c>
      <c r="P203">
        <v>129.62239448751077</v>
      </c>
      <c r="Q203">
        <v>128.72627045650299</v>
      </c>
      <c r="R203">
        <v>91.313763996554499</v>
      </c>
      <c r="S203">
        <v>85.252127476313177</v>
      </c>
      <c r="T203">
        <v>1.8481830740291505</v>
      </c>
      <c r="U203">
        <v>60.965995730405609</v>
      </c>
      <c r="V203">
        <v>60.963621001138115</v>
      </c>
      <c r="W203">
        <v>0.72705093016163458</v>
      </c>
      <c r="X203">
        <v>99</v>
      </c>
      <c r="Y203">
        <v>6558</v>
      </c>
      <c r="Z203">
        <v>5805</v>
      </c>
      <c r="AA203">
        <v>753</v>
      </c>
      <c r="AB203">
        <v>999</v>
      </c>
    </row>
    <row r="204" spans="1:28" x14ac:dyDescent="0.3">
      <c r="A204">
        <v>5</v>
      </c>
      <c r="B204">
        <v>2021</v>
      </c>
      <c r="C204">
        <v>99</v>
      </c>
      <c r="D204">
        <v>25</v>
      </c>
      <c r="E204">
        <v>44369</v>
      </c>
      <c r="F204">
        <v>170</v>
      </c>
      <c r="G204">
        <v>99</v>
      </c>
      <c r="H204">
        <v>6891</v>
      </c>
      <c r="I204">
        <v>83.994587135131852</v>
      </c>
      <c r="J204">
        <v>12.779343019583097</v>
      </c>
      <c r="K204">
        <v>14.79557248585111</v>
      </c>
      <c r="L204">
        <v>59.663178058336975</v>
      </c>
      <c r="M204">
        <v>11.701452937460498</v>
      </c>
      <c r="N204">
        <v>46.48768161718256</v>
      </c>
      <c r="O204">
        <v>45.630132659507282</v>
      </c>
      <c r="P204">
        <v>131.89197725837022</v>
      </c>
      <c r="Q204">
        <v>132.08512318382819</v>
      </c>
      <c r="R204">
        <v>91.297978521794221</v>
      </c>
      <c r="S204">
        <v>86.113802905874905</v>
      </c>
      <c r="T204">
        <v>2.016229466268014</v>
      </c>
      <c r="U204">
        <v>60.435930924394135</v>
      </c>
      <c r="V204">
        <v>60.440357438876561</v>
      </c>
      <c r="W204">
        <v>0.65897547525758249</v>
      </c>
      <c r="X204">
        <v>99</v>
      </c>
      <c r="Y204">
        <v>6891</v>
      </c>
      <c r="Z204">
        <v>6332</v>
      </c>
      <c r="AA204">
        <v>559</v>
      </c>
      <c r="AB204">
        <v>999</v>
      </c>
    </row>
    <row r="205" spans="1:28" x14ac:dyDescent="0.3">
      <c r="A205">
        <v>5</v>
      </c>
      <c r="B205">
        <v>2021</v>
      </c>
      <c r="C205">
        <v>99</v>
      </c>
      <c r="D205">
        <v>25</v>
      </c>
      <c r="E205">
        <v>44370</v>
      </c>
      <c r="F205">
        <v>170</v>
      </c>
      <c r="G205">
        <v>99</v>
      </c>
      <c r="H205">
        <v>6354</v>
      </c>
      <c r="I205">
        <v>83.376203955195436</v>
      </c>
      <c r="J205">
        <v>12.358426766328504</v>
      </c>
      <c r="K205">
        <v>14.45555398174378</v>
      </c>
      <c r="L205">
        <v>59.17703966005655</v>
      </c>
      <c r="M205">
        <v>11.605125467164978</v>
      </c>
      <c r="N205">
        <v>45.791243993593163</v>
      </c>
      <c r="O205">
        <v>44.957465741235112</v>
      </c>
      <c r="P205">
        <v>129.64993771133652</v>
      </c>
      <c r="Q205">
        <v>129.15963694607581</v>
      </c>
      <c r="R205">
        <v>90.788716853532421</v>
      </c>
      <c r="S205">
        <v>85.102011033991857</v>
      </c>
      <c r="T205">
        <v>2.09712721541527</v>
      </c>
      <c r="U205">
        <v>60.691218130311597</v>
      </c>
      <c r="V205">
        <v>60.695874508614295</v>
      </c>
      <c r="W205">
        <v>0.5960025180988352</v>
      </c>
      <c r="X205">
        <v>99</v>
      </c>
      <c r="Y205">
        <v>6354</v>
      </c>
      <c r="Z205">
        <v>5619</v>
      </c>
      <c r="AA205">
        <v>735</v>
      </c>
      <c r="AB205">
        <v>999</v>
      </c>
    </row>
    <row r="206" spans="1:28" x14ac:dyDescent="0.3">
      <c r="A206">
        <v>5</v>
      </c>
      <c r="B206">
        <v>2021</v>
      </c>
      <c r="C206">
        <v>99</v>
      </c>
      <c r="D206">
        <v>25</v>
      </c>
      <c r="E206">
        <v>44371</v>
      </c>
      <c r="F206">
        <v>170</v>
      </c>
      <c r="G206">
        <v>99</v>
      </c>
      <c r="H206">
        <v>5961</v>
      </c>
      <c r="I206">
        <v>83.265458808679185</v>
      </c>
      <c r="J206">
        <v>12.358377296707328</v>
      </c>
      <c r="K206">
        <v>14.403207515517524</v>
      </c>
      <c r="L206">
        <v>59.231001509813758</v>
      </c>
      <c r="M206">
        <v>11.49306894669818</v>
      </c>
      <c r="N206">
        <v>45.955794069492441</v>
      </c>
      <c r="O206">
        <v>44.973621975623075</v>
      </c>
      <c r="P206">
        <v>128.19865381116972</v>
      </c>
      <c r="Q206">
        <v>128.06949245042753</v>
      </c>
      <c r="R206">
        <v>90.605603056212416</v>
      </c>
      <c r="S206">
        <v>84.901473531017004</v>
      </c>
      <c r="T206">
        <v>2.0448302188101994</v>
      </c>
      <c r="U206">
        <v>60.684952189229989</v>
      </c>
      <c r="V206">
        <v>60.687743804294634</v>
      </c>
      <c r="W206">
        <v>0.64754235866465393</v>
      </c>
      <c r="X206">
        <v>99</v>
      </c>
      <c r="Y206">
        <v>5961</v>
      </c>
      <c r="Z206">
        <v>5497</v>
      </c>
      <c r="AA206">
        <v>464</v>
      </c>
      <c r="AB206">
        <v>999</v>
      </c>
    </row>
    <row r="207" spans="1:28" x14ac:dyDescent="0.3">
      <c r="A207">
        <v>5</v>
      </c>
      <c r="B207">
        <v>2021</v>
      </c>
      <c r="C207">
        <v>99</v>
      </c>
      <c r="D207">
        <v>25</v>
      </c>
      <c r="E207">
        <v>44372</v>
      </c>
      <c r="F207">
        <v>170</v>
      </c>
      <c r="G207">
        <v>99</v>
      </c>
      <c r="H207">
        <v>3231</v>
      </c>
      <c r="I207">
        <v>83.934014227898658</v>
      </c>
      <c r="J207">
        <v>12.326462585034015</v>
      </c>
      <c r="K207">
        <v>14.452537913958539</v>
      </c>
      <c r="L207">
        <v>59.04865985762931</v>
      </c>
      <c r="M207">
        <v>11.581292517006828</v>
      </c>
      <c r="N207">
        <v>46.71598639455781</v>
      </c>
      <c r="O207">
        <v>45.580272108843531</v>
      </c>
      <c r="P207">
        <v>125.73163265306123</v>
      </c>
      <c r="Q207">
        <v>124.8578231292517</v>
      </c>
      <c r="R207">
        <v>90.6143537414967</v>
      </c>
      <c r="S207">
        <v>84.768367346938788</v>
      </c>
      <c r="T207">
        <v>2.1260753289245251</v>
      </c>
      <c r="U207">
        <v>60.634787991333994</v>
      </c>
      <c r="V207">
        <v>60.63187657936988</v>
      </c>
      <c r="W207">
        <v>0.70164035902197486</v>
      </c>
      <c r="X207">
        <v>99</v>
      </c>
      <c r="Y207">
        <v>3231</v>
      </c>
      <c r="Z207">
        <v>2940</v>
      </c>
      <c r="AA207">
        <v>291</v>
      </c>
      <c r="AB207">
        <v>999</v>
      </c>
    </row>
    <row r="208" spans="1:28" x14ac:dyDescent="0.3">
      <c r="A208">
        <v>5</v>
      </c>
      <c r="B208">
        <v>2021</v>
      </c>
      <c r="C208">
        <v>99</v>
      </c>
      <c r="D208">
        <v>26</v>
      </c>
      <c r="E208">
        <v>44375</v>
      </c>
      <c r="F208">
        <v>170</v>
      </c>
      <c r="G208">
        <v>99</v>
      </c>
      <c r="H208">
        <v>6318</v>
      </c>
      <c r="I208">
        <v>83.969262417587743</v>
      </c>
      <c r="J208">
        <v>12.556003445305732</v>
      </c>
      <c r="K208">
        <v>14.636536878759077</v>
      </c>
      <c r="L208">
        <v>59.876342196897582</v>
      </c>
      <c r="M208">
        <v>11.836623600344531</v>
      </c>
      <c r="N208">
        <v>45.866149870801024</v>
      </c>
      <c r="O208">
        <v>45.495779500430658</v>
      </c>
      <c r="P208">
        <v>126.79155900086133</v>
      </c>
      <c r="Q208">
        <v>129.45374677002579</v>
      </c>
      <c r="R208">
        <v>93.70466838931965</v>
      </c>
      <c r="S208">
        <v>86.767855297157681</v>
      </c>
      <c r="T208">
        <v>2.0805334334533452</v>
      </c>
      <c r="U208">
        <v>60.673472617917078</v>
      </c>
      <c r="V208">
        <v>60.675680534522513</v>
      </c>
      <c r="W208">
        <v>0.75102880658436222</v>
      </c>
      <c r="X208">
        <v>99</v>
      </c>
      <c r="Y208">
        <v>6318</v>
      </c>
      <c r="Z208">
        <v>5805</v>
      </c>
      <c r="AA208">
        <v>513</v>
      </c>
      <c r="AB208">
        <v>999</v>
      </c>
    </row>
    <row r="209" spans="1:28" x14ac:dyDescent="0.3">
      <c r="A209">
        <v>5</v>
      </c>
      <c r="B209">
        <v>2021</v>
      </c>
      <c r="C209">
        <v>99</v>
      </c>
      <c r="D209">
        <v>26</v>
      </c>
      <c r="E209">
        <v>44376</v>
      </c>
      <c r="F209">
        <v>170</v>
      </c>
      <c r="G209">
        <v>99</v>
      </c>
      <c r="H209">
        <v>6472</v>
      </c>
      <c r="I209">
        <v>84.93683559379177</v>
      </c>
      <c r="J209">
        <v>12.885569039029198</v>
      </c>
      <c r="K209">
        <v>14.894079110012377</v>
      </c>
      <c r="L209">
        <v>60.309324783683735</v>
      </c>
      <c r="M209">
        <v>11.658838963594604</v>
      </c>
      <c r="N209">
        <v>46.002787799278437</v>
      </c>
      <c r="O209">
        <v>45.621187274516238</v>
      </c>
      <c r="P209">
        <v>130.37176123319122</v>
      </c>
      <c r="Q209">
        <v>131.9583469990161</v>
      </c>
      <c r="R209">
        <v>93.742243358478049</v>
      </c>
      <c r="S209">
        <v>86.868875040997182</v>
      </c>
      <c r="T209">
        <v>2.0085100709831751</v>
      </c>
      <c r="U209">
        <v>60.434487021013609</v>
      </c>
      <c r="V209">
        <v>60.430436261355986</v>
      </c>
      <c r="W209">
        <v>0.66656365883807189</v>
      </c>
      <c r="X209">
        <v>99</v>
      </c>
      <c r="Y209">
        <v>6472</v>
      </c>
      <c r="Z209">
        <v>6098</v>
      </c>
      <c r="AA209">
        <v>374</v>
      </c>
      <c r="AB209">
        <v>999</v>
      </c>
    </row>
    <row r="210" spans="1:28" x14ac:dyDescent="0.3">
      <c r="A210">
        <v>5</v>
      </c>
      <c r="B210">
        <v>2021</v>
      </c>
      <c r="C210">
        <v>99</v>
      </c>
      <c r="D210">
        <v>26</v>
      </c>
      <c r="E210">
        <v>44377</v>
      </c>
      <c r="F210">
        <v>170</v>
      </c>
      <c r="G210">
        <v>99</v>
      </c>
      <c r="H210">
        <v>5760</v>
      </c>
      <c r="I210">
        <v>84.3524131823457</v>
      </c>
      <c r="J210">
        <v>12.933320071613281</v>
      </c>
      <c r="K210">
        <v>15.102645833333275</v>
      </c>
      <c r="L210">
        <v>59.950909722222285</v>
      </c>
      <c r="M210">
        <v>11.594270936940502</v>
      </c>
      <c r="N210">
        <v>45.927591008553797</v>
      </c>
      <c r="O210">
        <v>45.670777799880653</v>
      </c>
      <c r="P210">
        <v>129.75472448776603</v>
      </c>
      <c r="Q210">
        <v>133.03779590212852</v>
      </c>
      <c r="R210">
        <v>92.201113984483712</v>
      </c>
      <c r="S210">
        <v>86.486174656853109</v>
      </c>
      <c r="T210">
        <v>2.1693257617199935</v>
      </c>
      <c r="U210">
        <v>60.254861111111119</v>
      </c>
      <c r="V210">
        <v>60.254099624280343</v>
      </c>
      <c r="W210">
        <v>0.68767361111111125</v>
      </c>
      <c r="X210">
        <v>99</v>
      </c>
      <c r="Y210">
        <v>5760</v>
      </c>
      <c r="Z210">
        <v>5027</v>
      </c>
      <c r="AA210">
        <v>733</v>
      </c>
      <c r="AB210">
        <v>999</v>
      </c>
    </row>
    <row r="211" spans="1:28" x14ac:dyDescent="0.3">
      <c r="A211">
        <v>5</v>
      </c>
      <c r="B211">
        <v>2021</v>
      </c>
      <c r="C211">
        <v>99</v>
      </c>
      <c r="D211">
        <v>26</v>
      </c>
      <c r="E211">
        <v>44378</v>
      </c>
      <c r="F211">
        <v>170</v>
      </c>
      <c r="G211">
        <v>99</v>
      </c>
      <c r="H211">
        <v>5882</v>
      </c>
      <c r="I211">
        <v>83.8046242703997</v>
      </c>
      <c r="J211">
        <v>12.439808682855048</v>
      </c>
      <c r="K211">
        <v>14.30754165249915</v>
      </c>
      <c r="L211">
        <v>58.94257735464145</v>
      </c>
      <c r="M211">
        <v>11.534878587196449</v>
      </c>
      <c r="N211">
        <v>45.850993377483441</v>
      </c>
      <c r="O211">
        <v>45.37858719646799</v>
      </c>
      <c r="P211">
        <v>129.10559234731423</v>
      </c>
      <c r="Q211">
        <v>130.90930831493748</v>
      </c>
      <c r="R211">
        <v>91.9642752023545</v>
      </c>
      <c r="S211">
        <v>84.763208241354306</v>
      </c>
      <c r="T211">
        <v>1.8677329696441056</v>
      </c>
      <c r="U211">
        <v>60.731553893233603</v>
      </c>
      <c r="V211">
        <v>60.734354899742193</v>
      </c>
      <c r="W211">
        <v>0.65963957837470233</v>
      </c>
      <c r="X211">
        <v>99</v>
      </c>
      <c r="Y211">
        <v>5882</v>
      </c>
      <c r="Z211">
        <v>5436</v>
      </c>
      <c r="AA211">
        <v>446</v>
      </c>
      <c r="AB211">
        <v>999</v>
      </c>
    </row>
    <row r="212" spans="1:28" x14ac:dyDescent="0.3">
      <c r="A212">
        <v>5</v>
      </c>
      <c r="B212">
        <v>2021</v>
      </c>
      <c r="C212">
        <v>99</v>
      </c>
      <c r="D212">
        <v>26</v>
      </c>
      <c r="E212">
        <v>44379</v>
      </c>
      <c r="F212">
        <v>170</v>
      </c>
      <c r="G212">
        <v>99</v>
      </c>
      <c r="H212">
        <v>1869</v>
      </c>
      <c r="I212">
        <v>85.751310847340122</v>
      </c>
      <c r="J212">
        <v>13.299496221662482</v>
      </c>
      <c r="K212">
        <v>15.108769395398602</v>
      </c>
      <c r="L212">
        <v>59.507437132156177</v>
      </c>
      <c r="M212">
        <v>11.528589420654923</v>
      </c>
      <c r="N212">
        <v>45.304785894206553</v>
      </c>
      <c r="O212">
        <v>45.108312342569263</v>
      </c>
      <c r="P212">
        <v>130.24433249370279</v>
      </c>
      <c r="Q212">
        <v>134.36209068010075</v>
      </c>
      <c r="R212">
        <v>93.131989924433213</v>
      </c>
      <c r="S212">
        <v>85.607808564231775</v>
      </c>
      <c r="T212">
        <v>1.8092731737361167</v>
      </c>
      <c r="U212">
        <v>59.869983948635635</v>
      </c>
      <c r="V212">
        <v>59.878968435029677</v>
      </c>
      <c r="W212">
        <v>0.65543071161048683</v>
      </c>
      <c r="X212">
        <v>99</v>
      </c>
      <c r="Y212">
        <v>1869</v>
      </c>
      <c r="Z212">
        <v>1588</v>
      </c>
      <c r="AA212">
        <v>281</v>
      </c>
      <c r="AB212">
        <v>999</v>
      </c>
    </row>
    <row r="213" spans="1:28" x14ac:dyDescent="0.3">
      <c r="A213">
        <v>5</v>
      </c>
      <c r="B213">
        <v>2021</v>
      </c>
      <c r="C213">
        <v>99</v>
      </c>
      <c r="D213">
        <v>26</v>
      </c>
      <c r="E213">
        <v>44380</v>
      </c>
      <c r="G213">
        <v>99</v>
      </c>
      <c r="X213">
        <v>99</v>
      </c>
      <c r="AB213">
        <v>999</v>
      </c>
    </row>
    <row r="214" spans="1:28" x14ac:dyDescent="0.3">
      <c r="A214">
        <v>5</v>
      </c>
      <c r="B214">
        <v>2021</v>
      </c>
      <c r="C214">
        <v>99</v>
      </c>
      <c r="D214">
        <v>26</v>
      </c>
      <c r="E214">
        <v>44381</v>
      </c>
      <c r="G214">
        <v>99</v>
      </c>
      <c r="X214">
        <v>99</v>
      </c>
      <c r="AB214">
        <v>999</v>
      </c>
    </row>
    <row r="215" spans="1:28" x14ac:dyDescent="0.3">
      <c r="A215">
        <v>5</v>
      </c>
      <c r="B215">
        <v>2021</v>
      </c>
      <c r="C215">
        <v>99</v>
      </c>
      <c r="D215">
        <v>27</v>
      </c>
      <c r="E215">
        <v>44382</v>
      </c>
      <c r="F215">
        <v>170</v>
      </c>
      <c r="G215">
        <v>99</v>
      </c>
      <c r="H215">
        <v>6389</v>
      </c>
      <c r="I215">
        <v>84.672687418652245</v>
      </c>
      <c r="J215">
        <v>12.663428778542951</v>
      </c>
      <c r="K215">
        <v>14.711286586320176</v>
      </c>
      <c r="L215">
        <v>59.937347002660751</v>
      </c>
      <c r="M215">
        <v>11.56803189561432</v>
      </c>
      <c r="N215">
        <v>45.636281261326559</v>
      </c>
      <c r="O215">
        <v>45.228524827836161</v>
      </c>
      <c r="P215">
        <v>127.63156940920624</v>
      </c>
      <c r="Q215">
        <v>129.75462123957956</v>
      </c>
      <c r="R215">
        <v>90.993512142079993</v>
      </c>
      <c r="S215">
        <v>86.150380572671281</v>
      </c>
      <c r="T215">
        <v>2.0478578077772265</v>
      </c>
      <c r="U215">
        <v>60.727187353263425</v>
      </c>
      <c r="V215">
        <v>60.719653934018446</v>
      </c>
      <c r="W215">
        <v>0.57567694474878683</v>
      </c>
      <c r="X215">
        <v>99</v>
      </c>
      <c r="Y215">
        <v>6389</v>
      </c>
      <c r="Z215">
        <v>5518</v>
      </c>
      <c r="AA215">
        <v>871</v>
      </c>
      <c r="AB215">
        <v>999</v>
      </c>
    </row>
    <row r="216" spans="1:28" x14ac:dyDescent="0.3">
      <c r="A216">
        <v>5</v>
      </c>
      <c r="B216">
        <v>2021</v>
      </c>
      <c r="C216">
        <v>99</v>
      </c>
      <c r="D216">
        <v>27</v>
      </c>
      <c r="E216">
        <v>44383</v>
      </c>
      <c r="F216">
        <v>170</v>
      </c>
      <c r="G216">
        <v>99</v>
      </c>
      <c r="H216">
        <v>7657</v>
      </c>
      <c r="I216">
        <v>83.851181917995802</v>
      </c>
      <c r="J216">
        <v>12.621934933939482</v>
      </c>
      <c r="K216">
        <v>14.74901005615777</v>
      </c>
      <c r="L216">
        <v>59.684563144834705</v>
      </c>
      <c r="M216">
        <v>11.836908651797064</v>
      </c>
      <c r="N216">
        <v>46.107401619548241</v>
      </c>
      <c r="O216">
        <v>45.597812189231426</v>
      </c>
      <c r="P216">
        <v>127.70592413695123</v>
      </c>
      <c r="Q216">
        <v>127.76559170336697</v>
      </c>
      <c r="R216">
        <v>92.922403750532723</v>
      </c>
      <c r="S216">
        <v>86.283847137377435</v>
      </c>
      <c r="T216">
        <v>2.1270751222182849</v>
      </c>
      <c r="U216">
        <v>60.759827608724045</v>
      </c>
      <c r="V216">
        <v>60.656098412185194</v>
      </c>
      <c r="W216">
        <v>0.67950894606242662</v>
      </c>
      <c r="X216">
        <v>99</v>
      </c>
      <c r="Y216">
        <v>7657</v>
      </c>
      <c r="Z216">
        <v>7039</v>
      </c>
      <c r="AA216">
        <v>618</v>
      </c>
      <c r="AB216">
        <v>999</v>
      </c>
    </row>
    <row r="217" spans="1:28" x14ac:dyDescent="0.3">
      <c r="A217">
        <v>5</v>
      </c>
      <c r="B217">
        <v>2021</v>
      </c>
      <c r="C217">
        <v>99</v>
      </c>
      <c r="D217">
        <v>27</v>
      </c>
      <c r="E217">
        <v>44384</v>
      </c>
      <c r="F217">
        <v>170</v>
      </c>
      <c r="G217">
        <v>99</v>
      </c>
      <c r="H217">
        <v>6671</v>
      </c>
      <c r="I217">
        <v>84.034897307548306</v>
      </c>
      <c r="J217">
        <v>12.610059760956164</v>
      </c>
      <c r="K217">
        <v>14.711780842452381</v>
      </c>
      <c r="L217">
        <v>60.192738719832079</v>
      </c>
      <c r="M217">
        <v>11.464475431606845</v>
      </c>
      <c r="N217">
        <v>45.121513944223111</v>
      </c>
      <c r="O217">
        <v>44.708831341301448</v>
      </c>
      <c r="P217">
        <v>125.34478751660028</v>
      </c>
      <c r="Q217">
        <v>126.74219787516599</v>
      </c>
      <c r="R217">
        <v>92.223373173970714</v>
      </c>
      <c r="S217">
        <v>86.375929614873883</v>
      </c>
      <c r="T217">
        <v>2.1017210814962128</v>
      </c>
      <c r="U217">
        <v>60.775595862689258</v>
      </c>
      <c r="V217">
        <v>60.741751284658349</v>
      </c>
      <c r="W217">
        <v>0.6612202068655374</v>
      </c>
      <c r="X217">
        <v>99</v>
      </c>
      <c r="Y217">
        <v>6671</v>
      </c>
      <c r="Z217">
        <v>6024</v>
      </c>
      <c r="AA217">
        <v>647</v>
      </c>
      <c r="AB217">
        <v>999</v>
      </c>
    </row>
    <row r="218" spans="1:28" x14ac:dyDescent="0.3">
      <c r="A218">
        <v>5</v>
      </c>
      <c r="B218">
        <v>2021</v>
      </c>
      <c r="C218">
        <v>99</v>
      </c>
      <c r="D218">
        <v>27</v>
      </c>
      <c r="E218">
        <v>44385</v>
      </c>
      <c r="F218">
        <v>170</v>
      </c>
      <c r="G218">
        <v>99</v>
      </c>
      <c r="H218">
        <v>7165</v>
      </c>
      <c r="I218">
        <v>83.539776683006821</v>
      </c>
      <c r="J218">
        <v>12.526265284011762</v>
      </c>
      <c r="K218">
        <v>14.647948360083722</v>
      </c>
      <c r="L218">
        <v>59.290805303559083</v>
      </c>
      <c r="M218">
        <v>11.683516483516502</v>
      </c>
      <c r="N218">
        <v>45.535211267605618</v>
      </c>
      <c r="O218">
        <v>45.092710106794605</v>
      </c>
      <c r="P218">
        <v>125.50332765825728</v>
      </c>
      <c r="Q218">
        <v>127.27936851880511</v>
      </c>
      <c r="R218">
        <v>90.683826033121733</v>
      </c>
      <c r="S218">
        <v>85.48481659185849</v>
      </c>
      <c r="T218">
        <v>2.1216830760719656</v>
      </c>
      <c r="U218">
        <v>60.798325191905107</v>
      </c>
      <c r="V218">
        <v>60.705853119036114</v>
      </c>
      <c r="W218">
        <v>0.59120725750174463</v>
      </c>
      <c r="X218">
        <v>99</v>
      </c>
      <c r="Y218">
        <v>7165</v>
      </c>
      <c r="Z218">
        <v>6461</v>
      </c>
      <c r="AA218">
        <v>704</v>
      </c>
      <c r="AB218">
        <v>999</v>
      </c>
    </row>
    <row r="219" spans="1:28" x14ac:dyDescent="0.3">
      <c r="A219">
        <v>5</v>
      </c>
      <c r="B219">
        <v>2021</v>
      </c>
      <c r="C219">
        <v>99</v>
      </c>
      <c r="D219">
        <v>27</v>
      </c>
      <c r="E219">
        <v>44386</v>
      </c>
      <c r="F219">
        <v>170</v>
      </c>
      <c r="G219">
        <v>99</v>
      </c>
      <c r="H219">
        <v>4357</v>
      </c>
      <c r="I219">
        <v>85.025338528827774</v>
      </c>
      <c r="J219">
        <v>12.72580645161289</v>
      </c>
      <c r="K219">
        <v>15.140507229745237</v>
      </c>
      <c r="L219">
        <v>60.089561624971346</v>
      </c>
      <c r="M219">
        <v>12.016377171215861</v>
      </c>
      <c r="N219">
        <v>45.528039702233265</v>
      </c>
      <c r="O219">
        <v>44.890074441687354</v>
      </c>
      <c r="P219">
        <v>127.6347394540943</v>
      </c>
      <c r="Q219">
        <v>127.44441687344911</v>
      </c>
      <c r="R219">
        <v>94.588486352357435</v>
      </c>
      <c r="S219">
        <v>87.232059553349785</v>
      </c>
      <c r="T219">
        <v>2.4147007781323495</v>
      </c>
      <c r="U219">
        <v>60.601331191186603</v>
      </c>
      <c r="V219">
        <v>60.510479677635438</v>
      </c>
      <c r="W219">
        <v>0.5928391094789992</v>
      </c>
      <c r="X219">
        <v>99</v>
      </c>
      <c r="Y219">
        <v>4357</v>
      </c>
      <c r="Z219">
        <v>4030</v>
      </c>
      <c r="AA219">
        <v>327</v>
      </c>
      <c r="AB219">
        <v>999</v>
      </c>
    </row>
    <row r="220" spans="1:28" x14ac:dyDescent="0.3">
      <c r="A220">
        <v>5</v>
      </c>
      <c r="B220">
        <v>2021</v>
      </c>
      <c r="C220">
        <v>99</v>
      </c>
      <c r="D220">
        <v>27</v>
      </c>
      <c r="E220">
        <v>44387</v>
      </c>
      <c r="G220">
        <v>99</v>
      </c>
      <c r="X220">
        <v>99</v>
      </c>
      <c r="AB220">
        <v>999</v>
      </c>
    </row>
    <row r="221" spans="1:28" x14ac:dyDescent="0.3">
      <c r="A221">
        <v>5</v>
      </c>
      <c r="B221">
        <v>2021</v>
      </c>
      <c r="C221">
        <v>99</v>
      </c>
      <c r="D221">
        <v>27</v>
      </c>
      <c r="E221">
        <v>44388</v>
      </c>
      <c r="G221">
        <v>99</v>
      </c>
      <c r="X221">
        <v>99</v>
      </c>
      <c r="AB221">
        <v>999</v>
      </c>
    </row>
    <row r="222" spans="1:28" x14ac:dyDescent="0.3">
      <c r="A222">
        <v>5</v>
      </c>
      <c r="B222">
        <v>2021</v>
      </c>
      <c r="C222">
        <v>99</v>
      </c>
      <c r="D222">
        <v>28</v>
      </c>
      <c r="E222">
        <v>44389</v>
      </c>
      <c r="F222">
        <v>170</v>
      </c>
      <c r="G222">
        <v>99</v>
      </c>
      <c r="H222">
        <v>6386</v>
      </c>
      <c r="I222">
        <v>83.132508603204101</v>
      </c>
      <c r="J222">
        <v>12.844224077940138</v>
      </c>
      <c r="K222">
        <v>14.860238020670224</v>
      </c>
      <c r="L222">
        <v>58.922514876291885</v>
      </c>
      <c r="M222">
        <v>11.796624913013227</v>
      </c>
      <c r="N222">
        <v>45.857515657620041</v>
      </c>
      <c r="O222">
        <v>45.481906750173991</v>
      </c>
      <c r="P222">
        <v>126.13204592901879</v>
      </c>
      <c r="Q222">
        <v>129.06715379262351</v>
      </c>
      <c r="R222">
        <v>91.485038274182159</v>
      </c>
      <c r="S222">
        <v>85.552261656228453</v>
      </c>
      <c r="T222">
        <v>2.0160139427300816</v>
      </c>
      <c r="U222">
        <v>60.590980269339184</v>
      </c>
      <c r="V222">
        <v>60.46511084135912</v>
      </c>
      <c r="W222">
        <v>0.75211399937362977</v>
      </c>
      <c r="X222">
        <v>99</v>
      </c>
      <c r="Y222">
        <v>6386</v>
      </c>
      <c r="Z222">
        <v>5748</v>
      </c>
      <c r="AA222">
        <v>638</v>
      </c>
      <c r="AB222">
        <v>999</v>
      </c>
    </row>
    <row r="223" spans="1:28" x14ac:dyDescent="0.3">
      <c r="A223">
        <v>5</v>
      </c>
      <c r="B223">
        <v>2021</v>
      </c>
      <c r="C223">
        <v>99</v>
      </c>
      <c r="D223">
        <v>28</v>
      </c>
      <c r="E223">
        <v>44390</v>
      </c>
      <c r="F223">
        <v>170</v>
      </c>
      <c r="G223">
        <v>99</v>
      </c>
      <c r="H223">
        <v>6219</v>
      </c>
      <c r="I223">
        <v>83.033349405962099</v>
      </c>
      <c r="J223">
        <v>12.561272379628049</v>
      </c>
      <c r="K223">
        <v>14.685102106448028</v>
      </c>
      <c r="L223">
        <v>59.505153561665985</v>
      </c>
      <c r="M223">
        <v>11.634208239179545</v>
      </c>
      <c r="N223">
        <v>45.701025551885984</v>
      </c>
      <c r="O223">
        <v>44.997740309403802</v>
      </c>
      <c r="P223">
        <v>126.74674083087081</v>
      </c>
      <c r="Q223">
        <v>127.6737354423779</v>
      </c>
      <c r="R223">
        <v>91.500677907178527</v>
      </c>
      <c r="S223">
        <v>85.78651138536425</v>
      </c>
      <c r="T223">
        <v>2.1238297268199848</v>
      </c>
      <c r="U223">
        <v>60.804791767165163</v>
      </c>
      <c r="V223">
        <v>60.687877290066155</v>
      </c>
      <c r="W223">
        <v>0.61955298279466164</v>
      </c>
      <c r="X223">
        <v>99</v>
      </c>
      <c r="Y223">
        <v>6219</v>
      </c>
      <c r="Z223">
        <v>5753</v>
      </c>
      <c r="AA223">
        <v>466</v>
      </c>
      <c r="AB223">
        <v>999</v>
      </c>
    </row>
    <row r="224" spans="1:28" x14ac:dyDescent="0.3">
      <c r="A224">
        <v>5</v>
      </c>
      <c r="B224">
        <v>2021</v>
      </c>
      <c r="C224">
        <v>99</v>
      </c>
      <c r="D224">
        <v>28</v>
      </c>
      <c r="E224">
        <v>44391</v>
      </c>
      <c r="F224">
        <v>170</v>
      </c>
      <c r="G224">
        <v>99</v>
      </c>
      <c r="H224">
        <v>5578</v>
      </c>
      <c r="I224">
        <v>83.521226240734919</v>
      </c>
      <c r="J224">
        <v>12.464385633270343</v>
      </c>
      <c r="K224">
        <v>14.750050197203322</v>
      </c>
      <c r="L224">
        <v>59.361984582287555</v>
      </c>
      <c r="M224">
        <v>11.559773156899796</v>
      </c>
      <c r="N224">
        <v>45.814933837429109</v>
      </c>
      <c r="O224">
        <v>45.003213610586009</v>
      </c>
      <c r="P224">
        <v>127.27939508506611</v>
      </c>
      <c r="Q224">
        <v>127.03175803402648</v>
      </c>
      <c r="R224">
        <v>92.047372400756004</v>
      </c>
      <c r="S224">
        <v>85.512665406427331</v>
      </c>
      <c r="T224">
        <v>2.2856645639329778</v>
      </c>
      <c r="U224">
        <v>60.701864467551104</v>
      </c>
      <c r="V224">
        <v>60.528308648526107</v>
      </c>
      <c r="W224">
        <v>0.66708497669415556</v>
      </c>
      <c r="X224">
        <v>99</v>
      </c>
      <c r="Y224">
        <v>5578</v>
      </c>
      <c r="Z224">
        <v>5290</v>
      </c>
      <c r="AA224">
        <v>288</v>
      </c>
      <c r="AB224">
        <v>999</v>
      </c>
    </row>
    <row r="225" spans="1:28" x14ac:dyDescent="0.3">
      <c r="A225">
        <v>5</v>
      </c>
      <c r="B225">
        <v>2021</v>
      </c>
      <c r="C225">
        <v>99</v>
      </c>
      <c r="D225">
        <v>28</v>
      </c>
      <c r="E225">
        <v>44392</v>
      </c>
      <c r="F225">
        <v>170</v>
      </c>
      <c r="G225">
        <v>99</v>
      </c>
      <c r="H225">
        <v>5332</v>
      </c>
      <c r="I225">
        <v>84.021342831434481</v>
      </c>
      <c r="J225">
        <v>12.523137254901972</v>
      </c>
      <c r="K225">
        <v>14.787134283570886</v>
      </c>
      <c r="L225">
        <v>59.76347711927977</v>
      </c>
      <c r="M225">
        <v>11.688039215686285</v>
      </c>
      <c r="N225">
        <v>45.797058823529404</v>
      </c>
      <c r="O225">
        <v>45.062352941176471</v>
      </c>
      <c r="P225">
        <v>128.28803921568624</v>
      </c>
      <c r="Q225">
        <v>129.78882352941176</v>
      </c>
      <c r="R225">
        <v>92.866941176470704</v>
      </c>
      <c r="S225">
        <v>86.196549019607616</v>
      </c>
      <c r="T225">
        <v>2.2639970286689235</v>
      </c>
      <c r="U225">
        <v>60.776631657914479</v>
      </c>
      <c r="V225">
        <v>60.603031160434995</v>
      </c>
      <c r="W225">
        <v>0.62228057014253557</v>
      </c>
      <c r="X225">
        <v>99</v>
      </c>
      <c r="Y225">
        <v>5332</v>
      </c>
      <c r="Z225">
        <v>5100</v>
      </c>
      <c r="AA225">
        <v>232</v>
      </c>
      <c r="AB225">
        <v>999</v>
      </c>
    </row>
    <row r="226" spans="1:28" x14ac:dyDescent="0.3">
      <c r="A226">
        <v>5</v>
      </c>
      <c r="B226">
        <v>2021</v>
      </c>
      <c r="C226">
        <v>99</v>
      </c>
      <c r="D226">
        <v>28</v>
      </c>
      <c r="E226">
        <v>44393</v>
      </c>
      <c r="F226">
        <v>170</v>
      </c>
      <c r="G226">
        <v>99</v>
      </c>
      <c r="H226">
        <v>2128</v>
      </c>
      <c r="I226">
        <v>86.9375</v>
      </c>
      <c r="J226">
        <v>13.039943609022556</v>
      </c>
      <c r="K226">
        <v>15.5707706766917</v>
      </c>
      <c r="L226">
        <v>61.3398496240602</v>
      </c>
      <c r="M226">
        <v>11.9229323308271</v>
      </c>
      <c r="N226">
        <v>47.510338345864653</v>
      </c>
      <c r="O226">
        <v>45.998590225563909</v>
      </c>
      <c r="P226">
        <v>125.9666353383459</v>
      </c>
      <c r="Q226">
        <v>123.0164473684211</v>
      </c>
      <c r="R226">
        <v>98.06691729323326</v>
      </c>
      <c r="S226">
        <v>88.833552631578996</v>
      </c>
      <c r="T226">
        <v>2.5308270676691405</v>
      </c>
      <c r="U226">
        <v>60.348684210526322</v>
      </c>
      <c r="V226">
        <v>60.207714519125105</v>
      </c>
      <c r="W226">
        <v>0.80733082706766901</v>
      </c>
      <c r="X226">
        <v>99</v>
      </c>
      <c r="Y226">
        <v>2128</v>
      </c>
      <c r="Z226">
        <v>2128</v>
      </c>
      <c r="AA226">
        <v>0</v>
      </c>
      <c r="AB226">
        <v>999</v>
      </c>
    </row>
    <row r="227" spans="1:28" x14ac:dyDescent="0.3">
      <c r="A227">
        <v>5</v>
      </c>
      <c r="B227">
        <v>2021</v>
      </c>
      <c r="C227">
        <v>99</v>
      </c>
      <c r="D227">
        <v>28</v>
      </c>
      <c r="E227">
        <v>44394</v>
      </c>
      <c r="G227">
        <v>99</v>
      </c>
      <c r="X227">
        <v>99</v>
      </c>
      <c r="AB227">
        <v>999</v>
      </c>
    </row>
    <row r="228" spans="1:28" x14ac:dyDescent="0.3">
      <c r="A228">
        <v>5</v>
      </c>
      <c r="B228">
        <v>2021</v>
      </c>
      <c r="C228">
        <v>99</v>
      </c>
      <c r="D228">
        <v>28</v>
      </c>
      <c r="E228">
        <v>44395</v>
      </c>
      <c r="G228">
        <v>99</v>
      </c>
      <c r="X228">
        <v>99</v>
      </c>
      <c r="AB228">
        <v>999</v>
      </c>
    </row>
    <row r="229" spans="1:28" x14ac:dyDescent="0.3">
      <c r="A229">
        <v>5</v>
      </c>
      <c r="B229">
        <v>2021</v>
      </c>
      <c r="C229">
        <v>99</v>
      </c>
      <c r="D229">
        <v>29</v>
      </c>
      <c r="E229">
        <v>44396</v>
      </c>
      <c r="F229">
        <v>170</v>
      </c>
      <c r="G229">
        <v>99</v>
      </c>
      <c r="H229">
        <v>6099</v>
      </c>
      <c r="I229">
        <v>81.80482045628051</v>
      </c>
      <c r="J229">
        <v>12.25347405452945</v>
      </c>
      <c r="K229">
        <v>14.541188719462182</v>
      </c>
      <c r="L229">
        <v>59.038694868011085</v>
      </c>
      <c r="M229">
        <v>11.950642040457321</v>
      </c>
      <c r="N229">
        <v>46.092172383465247</v>
      </c>
      <c r="O229">
        <v>45.715743183817082</v>
      </c>
      <c r="P229">
        <v>124.64907651715041</v>
      </c>
      <c r="Q229">
        <v>126.1627088830255</v>
      </c>
      <c r="R229">
        <v>91.493614775725476</v>
      </c>
      <c r="S229">
        <v>85.416886543535654</v>
      </c>
      <c r="T229">
        <v>2.2877146649327278</v>
      </c>
      <c r="U229">
        <v>60.923594031808491</v>
      </c>
      <c r="V229">
        <v>60.787538043648382</v>
      </c>
      <c r="W229">
        <v>0.61190359075258238</v>
      </c>
      <c r="X229">
        <v>99</v>
      </c>
      <c r="Y229">
        <v>6099</v>
      </c>
      <c r="Z229">
        <v>5685</v>
      </c>
      <c r="AA229">
        <v>414</v>
      </c>
      <c r="AB229">
        <v>999</v>
      </c>
    </row>
    <row r="230" spans="1:28" x14ac:dyDescent="0.3">
      <c r="A230">
        <v>5</v>
      </c>
      <c r="B230">
        <v>2021</v>
      </c>
      <c r="C230">
        <v>99</v>
      </c>
      <c r="D230">
        <v>29</v>
      </c>
      <c r="E230">
        <v>44397</v>
      </c>
      <c r="F230">
        <v>170</v>
      </c>
      <c r="G230">
        <v>99</v>
      </c>
      <c r="H230">
        <v>6189</v>
      </c>
      <c r="I230">
        <v>81.527015666249724</v>
      </c>
      <c r="J230">
        <v>12.400773014757556</v>
      </c>
      <c r="K230">
        <v>14.501913071578675</v>
      </c>
      <c r="L230">
        <v>59.160319922443115</v>
      </c>
      <c r="M230">
        <v>12.052986647926899</v>
      </c>
      <c r="N230">
        <v>46.659522136331717</v>
      </c>
      <c r="O230">
        <v>45.79251581166551</v>
      </c>
      <c r="P230">
        <v>130.68165846802529</v>
      </c>
      <c r="Q230">
        <v>130.22856640899511</v>
      </c>
      <c r="R230">
        <v>91.279339423752617</v>
      </c>
      <c r="S230">
        <v>85.870801124385139</v>
      </c>
      <c r="T230">
        <v>2.1011400568211211</v>
      </c>
      <c r="U230">
        <v>60.974955566327345</v>
      </c>
      <c r="V230">
        <v>60.839243035907522</v>
      </c>
      <c r="W230">
        <v>0.57456778154790755</v>
      </c>
      <c r="X230">
        <v>99</v>
      </c>
      <c r="Y230">
        <v>6189</v>
      </c>
      <c r="Z230">
        <v>5692</v>
      </c>
      <c r="AA230">
        <v>497</v>
      </c>
      <c r="AB230">
        <v>999</v>
      </c>
    </row>
    <row r="231" spans="1:28" x14ac:dyDescent="0.3">
      <c r="A231">
        <v>5</v>
      </c>
      <c r="B231">
        <v>2021</v>
      </c>
      <c r="C231">
        <v>99</v>
      </c>
      <c r="D231">
        <v>29</v>
      </c>
      <c r="E231">
        <v>44398</v>
      </c>
      <c r="F231">
        <v>170</v>
      </c>
      <c r="G231">
        <v>99</v>
      </c>
      <c r="H231">
        <v>5294</v>
      </c>
      <c r="I231">
        <v>84.605024550885986</v>
      </c>
      <c r="J231">
        <v>12.609074555266838</v>
      </c>
      <c r="K231">
        <v>14.971560256894604</v>
      </c>
      <c r="L231">
        <v>60.368917642614157</v>
      </c>
      <c r="M231">
        <v>12.218069158504903</v>
      </c>
      <c r="N231">
        <v>46.164701179292429</v>
      </c>
      <c r="O231">
        <v>45.63341994803119</v>
      </c>
      <c r="P231">
        <v>131.00779532280632</v>
      </c>
      <c r="Q231">
        <v>131.65080951429141</v>
      </c>
      <c r="R231">
        <v>93.757665400759549</v>
      </c>
      <c r="S231">
        <v>87.456006396162252</v>
      </c>
      <c r="T231">
        <v>2.3624857016277687</v>
      </c>
      <c r="U231">
        <v>60.67283717415944</v>
      </c>
      <c r="V231">
        <v>60.519807298701053</v>
      </c>
      <c r="W231">
        <v>0.60691348696637715</v>
      </c>
      <c r="X231">
        <v>99</v>
      </c>
      <c r="Y231">
        <v>5294</v>
      </c>
      <c r="Z231">
        <v>5003</v>
      </c>
      <c r="AA231">
        <v>291</v>
      </c>
      <c r="AB231">
        <v>999</v>
      </c>
    </row>
    <row r="232" spans="1:28" x14ac:dyDescent="0.3">
      <c r="A232">
        <v>5</v>
      </c>
      <c r="B232">
        <v>2021</v>
      </c>
      <c r="C232">
        <v>99</v>
      </c>
      <c r="D232">
        <v>29</v>
      </c>
      <c r="E232">
        <v>44399</v>
      </c>
      <c r="F232">
        <v>170</v>
      </c>
      <c r="G232">
        <v>99</v>
      </c>
      <c r="H232">
        <v>5567</v>
      </c>
      <c r="I232">
        <v>82.976899579681898</v>
      </c>
      <c r="J232">
        <v>12.654101562499999</v>
      </c>
      <c r="K232">
        <v>14.768916831327463</v>
      </c>
      <c r="L232">
        <v>59.066125381713682</v>
      </c>
      <c r="M232">
        <v>11.734296875000016</v>
      </c>
      <c r="N232">
        <v>46.079492187500001</v>
      </c>
      <c r="O232">
        <v>45.4208984375</v>
      </c>
      <c r="P232">
        <v>130.99628906250001</v>
      </c>
      <c r="Q232">
        <v>131.84980468750001</v>
      </c>
      <c r="R232">
        <v>91.271914062500244</v>
      </c>
      <c r="S232">
        <v>85.735195312500124</v>
      </c>
      <c r="T232">
        <v>2.1148152688274711</v>
      </c>
      <c r="U232">
        <v>60.687982755523635</v>
      </c>
      <c r="V232">
        <v>60.566233112820456</v>
      </c>
      <c r="W232">
        <v>0.64774564397341461</v>
      </c>
      <c r="X232">
        <v>99</v>
      </c>
      <c r="Y232">
        <v>5567</v>
      </c>
      <c r="Z232">
        <v>5120</v>
      </c>
      <c r="AA232">
        <v>447</v>
      </c>
      <c r="AB232">
        <v>999</v>
      </c>
    </row>
    <row r="233" spans="1:28" x14ac:dyDescent="0.3">
      <c r="A233">
        <v>5</v>
      </c>
      <c r="B233">
        <v>2021</v>
      </c>
      <c r="C233">
        <v>99</v>
      </c>
      <c r="D233">
        <v>29</v>
      </c>
      <c r="E233">
        <v>44400</v>
      </c>
      <c r="F233">
        <v>170</v>
      </c>
      <c r="G233">
        <v>99</v>
      </c>
      <c r="H233">
        <v>3654</v>
      </c>
      <c r="I233">
        <v>83.59542965942488</v>
      </c>
      <c r="J233">
        <v>12.79857439857442</v>
      </c>
      <c r="K233">
        <v>15.253768472906426</v>
      </c>
      <c r="L233">
        <v>59.540539135194393</v>
      </c>
      <c r="M233">
        <v>11.70448470448472</v>
      </c>
      <c r="N233">
        <v>46.931095931095918</v>
      </c>
      <c r="O233">
        <v>45.933768933768917</v>
      </c>
      <c r="P233">
        <v>133.42797742797742</v>
      </c>
      <c r="Q233">
        <v>133.79922779922779</v>
      </c>
      <c r="R233">
        <v>94.465874665874694</v>
      </c>
      <c r="S233">
        <v>86.759786159786003</v>
      </c>
      <c r="T233">
        <v>2.4551940743320113</v>
      </c>
      <c r="U233">
        <v>60.461959496442255</v>
      </c>
      <c r="V233">
        <v>60.309704333496398</v>
      </c>
      <c r="W233">
        <v>0.58374384236453203</v>
      </c>
      <c r="X233">
        <v>99</v>
      </c>
      <c r="Y233">
        <v>3654</v>
      </c>
      <c r="Z233">
        <v>3367</v>
      </c>
      <c r="AA233">
        <v>287</v>
      </c>
      <c r="AB233">
        <v>999</v>
      </c>
    </row>
    <row r="234" spans="1:28" x14ac:dyDescent="0.3">
      <c r="A234">
        <v>5</v>
      </c>
      <c r="B234">
        <v>2021</v>
      </c>
      <c r="C234">
        <v>99</v>
      </c>
      <c r="D234">
        <v>29</v>
      </c>
      <c r="E234">
        <v>44401</v>
      </c>
      <c r="G234">
        <v>99</v>
      </c>
      <c r="X234">
        <v>99</v>
      </c>
      <c r="AB234">
        <v>999</v>
      </c>
    </row>
    <row r="235" spans="1:28" x14ac:dyDescent="0.3">
      <c r="A235">
        <v>5</v>
      </c>
      <c r="B235">
        <v>2021</v>
      </c>
      <c r="C235">
        <v>99</v>
      </c>
      <c r="D235">
        <v>29</v>
      </c>
      <c r="E235">
        <v>44402</v>
      </c>
      <c r="G235">
        <v>99</v>
      </c>
      <c r="X235">
        <v>99</v>
      </c>
      <c r="AB235">
        <v>999</v>
      </c>
    </row>
    <row r="236" spans="1:28" x14ac:dyDescent="0.3">
      <c r="A236">
        <v>5</v>
      </c>
      <c r="B236">
        <v>2021</v>
      </c>
      <c r="C236">
        <v>99</v>
      </c>
      <c r="D236">
        <v>30</v>
      </c>
      <c r="E236">
        <v>44403</v>
      </c>
      <c r="F236">
        <v>170</v>
      </c>
      <c r="G236">
        <v>99</v>
      </c>
      <c r="H236">
        <v>6396</v>
      </c>
      <c r="I236">
        <v>81.860834886339489</v>
      </c>
      <c r="J236">
        <v>12.32066761363639</v>
      </c>
      <c r="K236">
        <v>14.334773295809862</v>
      </c>
      <c r="L236">
        <v>58.821899624765486</v>
      </c>
      <c r="M236">
        <v>11.887819602272749</v>
      </c>
      <c r="N236">
        <v>46.087890625</v>
      </c>
      <c r="O236">
        <v>45.319779829545446</v>
      </c>
      <c r="P236">
        <v>126.86860795454544</v>
      </c>
      <c r="Q236">
        <v>128.53196022727272</v>
      </c>
      <c r="R236">
        <v>90.836399147727363</v>
      </c>
      <c r="S236">
        <v>85.299183238636346</v>
      </c>
      <c r="T236">
        <v>2.0141056821734722</v>
      </c>
      <c r="U236">
        <v>61.03674171357099</v>
      </c>
      <c r="V236">
        <v>60.968436849097394</v>
      </c>
      <c r="W236">
        <v>0.72592245153220747</v>
      </c>
      <c r="X236">
        <v>99</v>
      </c>
      <c r="Y236">
        <v>6396</v>
      </c>
      <c r="Z236">
        <v>5632</v>
      </c>
      <c r="AA236">
        <v>764</v>
      </c>
      <c r="AB236">
        <v>999</v>
      </c>
    </row>
    <row r="237" spans="1:28" x14ac:dyDescent="0.3">
      <c r="A237">
        <v>5</v>
      </c>
      <c r="B237">
        <v>2021</v>
      </c>
      <c r="C237">
        <v>99</v>
      </c>
      <c r="D237">
        <v>30</v>
      </c>
      <c r="E237">
        <v>44404</v>
      </c>
      <c r="F237">
        <v>170</v>
      </c>
      <c r="G237">
        <v>99</v>
      </c>
      <c r="H237">
        <v>6685</v>
      </c>
      <c r="I237">
        <v>82.635931178744144</v>
      </c>
      <c r="J237">
        <v>12.72597468354431</v>
      </c>
      <c r="K237">
        <v>14.7141077038145</v>
      </c>
      <c r="L237">
        <v>58.58778010471211</v>
      </c>
      <c r="M237">
        <v>12.188016877637137</v>
      </c>
      <c r="N237">
        <v>46.81265822784809</v>
      </c>
      <c r="O237">
        <v>46.026835443037982</v>
      </c>
      <c r="P237">
        <v>128.18177215189871</v>
      </c>
      <c r="Q237">
        <v>129.24168776371309</v>
      </c>
      <c r="R237">
        <v>91.64621097046431</v>
      </c>
      <c r="S237">
        <v>85.353248945147556</v>
      </c>
      <c r="T237">
        <v>1.9881330202701903</v>
      </c>
      <c r="U237">
        <v>60.664323111443501</v>
      </c>
      <c r="V237">
        <v>60.549376039451133</v>
      </c>
      <c r="W237">
        <v>0.76738967838444283</v>
      </c>
      <c r="X237">
        <v>99</v>
      </c>
      <c r="Y237">
        <v>6685</v>
      </c>
      <c r="Z237">
        <v>5925</v>
      </c>
      <c r="AA237">
        <v>760</v>
      </c>
      <c r="AB237">
        <v>999</v>
      </c>
    </row>
    <row r="238" spans="1:28" x14ac:dyDescent="0.3">
      <c r="A238">
        <v>5</v>
      </c>
      <c r="B238">
        <v>2021</v>
      </c>
      <c r="C238">
        <v>99</v>
      </c>
      <c r="D238">
        <v>30</v>
      </c>
      <c r="E238">
        <v>44405</v>
      </c>
      <c r="F238">
        <v>170</v>
      </c>
      <c r="G238">
        <v>99</v>
      </c>
      <c r="H238">
        <v>6407</v>
      </c>
      <c r="I238">
        <v>83.903418125565807</v>
      </c>
      <c r="J238">
        <v>13.218911276069321</v>
      </c>
      <c r="K238">
        <v>15.283836428905911</v>
      </c>
      <c r="L238">
        <v>59.113257374746318</v>
      </c>
      <c r="M238">
        <v>11.95164369034994</v>
      </c>
      <c r="N238">
        <v>47.02209261223048</v>
      </c>
      <c r="O238">
        <v>46.464298338635558</v>
      </c>
      <c r="P238">
        <v>131.4040296924708</v>
      </c>
      <c r="Q238">
        <v>132.75114881583599</v>
      </c>
      <c r="R238">
        <v>91.514669494521243</v>
      </c>
      <c r="S238">
        <v>86.066949452103259</v>
      </c>
      <c r="T238">
        <v>2.0649251528365848</v>
      </c>
      <c r="U238">
        <v>60.209302325581362</v>
      </c>
      <c r="V238">
        <v>60.084756575839215</v>
      </c>
      <c r="W238">
        <v>0.67379428749804915</v>
      </c>
      <c r="X238">
        <v>99</v>
      </c>
      <c r="Y238">
        <v>6407</v>
      </c>
      <c r="Z238">
        <v>5658</v>
      </c>
      <c r="AA238">
        <v>749</v>
      </c>
      <c r="AB238">
        <v>999</v>
      </c>
    </row>
    <row r="239" spans="1:28" x14ac:dyDescent="0.3">
      <c r="A239">
        <v>5</v>
      </c>
      <c r="B239">
        <v>2021</v>
      </c>
      <c r="C239">
        <v>99</v>
      </c>
      <c r="D239">
        <v>30</v>
      </c>
      <c r="E239">
        <v>44406</v>
      </c>
      <c r="F239">
        <v>170</v>
      </c>
      <c r="G239">
        <v>99</v>
      </c>
      <c r="H239">
        <v>4687</v>
      </c>
      <c r="I239">
        <v>84.489822903532996</v>
      </c>
      <c r="J239">
        <v>12.751967173545772</v>
      </c>
      <c r="K239">
        <v>15.035374439940261</v>
      </c>
      <c r="L239">
        <v>59.221548965222851</v>
      </c>
      <c r="M239">
        <v>11.983007482500607</v>
      </c>
      <c r="N239">
        <v>47.377504223992304</v>
      </c>
      <c r="O239">
        <v>46.466811489258994</v>
      </c>
      <c r="P239">
        <v>130.09075549118995</v>
      </c>
      <c r="Q239">
        <v>130.02051653391263</v>
      </c>
      <c r="R239">
        <v>93.081776490465572</v>
      </c>
      <c r="S239">
        <v>86.017620082066017</v>
      </c>
      <c r="T239">
        <v>2.2834072663944913</v>
      </c>
      <c r="U239">
        <v>60.515041604437805</v>
      </c>
      <c r="V239">
        <v>60.423483949001984</v>
      </c>
      <c r="W239">
        <v>0.7013014721570302</v>
      </c>
      <c r="X239">
        <v>99</v>
      </c>
      <c r="Y239">
        <v>4687</v>
      </c>
      <c r="Z239">
        <v>4143</v>
      </c>
      <c r="AA239">
        <v>544</v>
      </c>
      <c r="AB239">
        <v>999</v>
      </c>
    </row>
    <row r="240" spans="1:28" x14ac:dyDescent="0.3">
      <c r="A240">
        <v>5</v>
      </c>
      <c r="B240">
        <v>2021</v>
      </c>
      <c r="C240">
        <v>99</v>
      </c>
      <c r="D240">
        <v>30</v>
      </c>
      <c r="E240">
        <v>44407</v>
      </c>
      <c r="F240">
        <v>170</v>
      </c>
      <c r="G240">
        <v>99</v>
      </c>
      <c r="H240">
        <v>3387</v>
      </c>
      <c r="I240">
        <v>81.667227627324976</v>
      </c>
      <c r="J240">
        <v>12.32312661498705</v>
      </c>
      <c r="K240">
        <v>14.589087688219642</v>
      </c>
      <c r="L240">
        <v>58.538883968113431</v>
      </c>
      <c r="M240">
        <v>11.857558139534872</v>
      </c>
      <c r="N240">
        <v>47.118540051679602</v>
      </c>
      <c r="O240">
        <v>46.656653746770012</v>
      </c>
      <c r="P240">
        <v>130.96124031007753</v>
      </c>
      <c r="Q240">
        <v>131.80038759689921</v>
      </c>
      <c r="R240">
        <v>92.605297157622758</v>
      </c>
      <c r="S240">
        <v>85.115956072351494</v>
      </c>
      <c r="T240">
        <v>2.2659610732325968</v>
      </c>
      <c r="U240">
        <v>60.898730439917337</v>
      </c>
      <c r="V240">
        <v>60.746484875126363</v>
      </c>
      <c r="W240">
        <v>0.81428993209329803</v>
      </c>
      <c r="X240">
        <v>99</v>
      </c>
      <c r="Y240">
        <v>3387</v>
      </c>
      <c r="Z240">
        <v>3096</v>
      </c>
      <c r="AA240">
        <v>291</v>
      </c>
      <c r="AB240">
        <v>999</v>
      </c>
    </row>
    <row r="241" spans="1:28" x14ac:dyDescent="0.3">
      <c r="A241">
        <v>5</v>
      </c>
      <c r="B241">
        <v>2021</v>
      </c>
      <c r="C241">
        <v>99</v>
      </c>
      <c r="D241">
        <v>30</v>
      </c>
      <c r="E241">
        <v>44408</v>
      </c>
      <c r="G241">
        <v>99</v>
      </c>
      <c r="X241">
        <v>99</v>
      </c>
      <c r="AB241">
        <v>999</v>
      </c>
    </row>
    <row r="242" spans="1:28" x14ac:dyDescent="0.3">
      <c r="A242">
        <v>5</v>
      </c>
      <c r="B242">
        <v>2021</v>
      </c>
      <c r="C242">
        <v>99</v>
      </c>
      <c r="D242">
        <v>30</v>
      </c>
      <c r="E242">
        <v>44409</v>
      </c>
      <c r="G242">
        <v>99</v>
      </c>
      <c r="X242">
        <v>99</v>
      </c>
      <c r="AB242">
        <v>999</v>
      </c>
    </row>
    <row r="243" spans="1:28" x14ac:dyDescent="0.3">
      <c r="A243">
        <v>5</v>
      </c>
      <c r="B243">
        <v>2021</v>
      </c>
      <c r="C243">
        <v>99</v>
      </c>
      <c r="D243">
        <v>31</v>
      </c>
      <c r="E243">
        <v>44410</v>
      </c>
      <c r="F243">
        <v>170</v>
      </c>
      <c r="G243">
        <v>99</v>
      </c>
      <c r="H243">
        <v>5811</v>
      </c>
      <c r="I243">
        <v>83.384426079631652</v>
      </c>
      <c r="J243">
        <v>12.788203957382008</v>
      </c>
      <c r="K243">
        <v>14.748891757012556</v>
      </c>
      <c r="L243">
        <v>58.799146446394907</v>
      </c>
      <c r="M243">
        <v>12.222564687975597</v>
      </c>
      <c r="N243">
        <v>46.984398782343995</v>
      </c>
      <c r="O243">
        <v>46.329718417047189</v>
      </c>
      <c r="P243">
        <v>128.82610350076101</v>
      </c>
      <c r="Q243">
        <v>129.64707001522069</v>
      </c>
      <c r="R243">
        <v>91.127016742770081</v>
      </c>
      <c r="S243">
        <v>85.605783866057521</v>
      </c>
      <c r="T243">
        <v>1.9606877996305483</v>
      </c>
      <c r="U243">
        <v>60.65462054723799</v>
      </c>
      <c r="V243">
        <v>60.491907776159103</v>
      </c>
      <c r="W243">
        <v>0.77077955601445547</v>
      </c>
      <c r="X243">
        <v>99</v>
      </c>
      <c r="Y243">
        <v>5811</v>
      </c>
      <c r="Z243">
        <v>5256</v>
      </c>
      <c r="AA243">
        <v>555</v>
      </c>
      <c r="AB243">
        <v>999</v>
      </c>
    </row>
    <row r="244" spans="1:28" x14ac:dyDescent="0.3">
      <c r="A244">
        <v>5</v>
      </c>
      <c r="B244">
        <v>2021</v>
      </c>
      <c r="C244">
        <v>99</v>
      </c>
      <c r="D244">
        <v>31</v>
      </c>
      <c r="E244">
        <v>44411</v>
      </c>
      <c r="F244">
        <v>170</v>
      </c>
      <c r="G244">
        <v>99</v>
      </c>
      <c r="H244">
        <v>5995</v>
      </c>
      <c r="I244">
        <v>82.577097573244359</v>
      </c>
      <c r="J244">
        <v>12.513083090379022</v>
      </c>
      <c r="K244">
        <v>14.867594662218535</v>
      </c>
      <c r="L244">
        <v>58.492472060049998</v>
      </c>
      <c r="M244">
        <v>12.122521865889215</v>
      </c>
      <c r="N244">
        <v>48.070699708454818</v>
      </c>
      <c r="O244">
        <v>47.246720116618079</v>
      </c>
      <c r="P244">
        <v>132.20900145772595</v>
      </c>
      <c r="Q244">
        <v>130.89777696793004</v>
      </c>
      <c r="R244">
        <v>92.329336734693911</v>
      </c>
      <c r="S244">
        <v>85.439067055393508</v>
      </c>
      <c r="T244">
        <v>2.3545115718395122</v>
      </c>
      <c r="U244">
        <v>60.665554628857357</v>
      </c>
      <c r="V244">
        <v>60.509818134756813</v>
      </c>
      <c r="W244">
        <v>0.68390325271059205</v>
      </c>
      <c r="X244">
        <v>99</v>
      </c>
      <c r="Y244">
        <v>5995</v>
      </c>
      <c r="Z244">
        <v>5488</v>
      </c>
      <c r="AA244">
        <v>507</v>
      </c>
      <c r="AB244">
        <v>999</v>
      </c>
    </row>
    <row r="245" spans="1:28" x14ac:dyDescent="0.3">
      <c r="A245">
        <v>5</v>
      </c>
      <c r="B245">
        <v>2021</v>
      </c>
      <c r="C245">
        <v>99</v>
      </c>
      <c r="D245">
        <v>31</v>
      </c>
      <c r="E245">
        <v>44412</v>
      </c>
      <c r="F245">
        <v>170</v>
      </c>
      <c r="G245">
        <v>99</v>
      </c>
      <c r="H245">
        <v>6345</v>
      </c>
      <c r="I245">
        <v>83.882568946143806</v>
      </c>
      <c r="J245">
        <v>12.909238304340512</v>
      </c>
      <c r="K245">
        <v>15.057940110323075</v>
      </c>
      <c r="L245">
        <v>59.525925925926018</v>
      </c>
      <c r="M245">
        <v>11.941395034622499</v>
      </c>
      <c r="N245">
        <v>47.685526093565279</v>
      </c>
      <c r="O245">
        <v>46.959804087147432</v>
      </c>
      <c r="P245">
        <v>131.74784664752579</v>
      </c>
      <c r="Q245">
        <v>133.84141192366152</v>
      </c>
      <c r="R245">
        <v>92.104914710352716</v>
      </c>
      <c r="S245">
        <v>86.75838540787025</v>
      </c>
      <c r="T245">
        <v>2.148701805982562</v>
      </c>
      <c r="U245">
        <v>60.551615445232486</v>
      </c>
      <c r="V245">
        <v>60.383542548667045</v>
      </c>
      <c r="W245">
        <v>0.69267139479905426</v>
      </c>
      <c r="X245">
        <v>99</v>
      </c>
      <c r="Y245">
        <v>6345</v>
      </c>
      <c r="Z245">
        <v>5921</v>
      </c>
      <c r="AA245">
        <v>424</v>
      </c>
      <c r="AB245">
        <v>999</v>
      </c>
    </row>
    <row r="246" spans="1:28" x14ac:dyDescent="0.3">
      <c r="A246">
        <v>5</v>
      </c>
      <c r="B246">
        <v>2021</v>
      </c>
      <c r="C246">
        <v>99</v>
      </c>
      <c r="D246">
        <v>31</v>
      </c>
      <c r="E246">
        <v>44413</v>
      </c>
      <c r="F246">
        <v>170</v>
      </c>
      <c r="G246">
        <v>99</v>
      </c>
      <c r="H246">
        <v>6013</v>
      </c>
      <c r="I246">
        <v>84.61219024971426</v>
      </c>
      <c r="J246">
        <v>12.457514044943805</v>
      </c>
      <c r="K246">
        <v>14.572260103109972</v>
      </c>
      <c r="L246">
        <v>59.569225012473105</v>
      </c>
      <c r="M246">
        <v>11.879810393258429</v>
      </c>
      <c r="N246">
        <v>46.827071629213485</v>
      </c>
      <c r="O246">
        <v>45.878686797752806</v>
      </c>
      <c r="P246">
        <v>130.47191011235955</v>
      </c>
      <c r="Q246">
        <v>130.8218047752809</v>
      </c>
      <c r="R246">
        <v>92.312745786517198</v>
      </c>
      <c r="S246">
        <v>86.025877808988625</v>
      </c>
      <c r="T246">
        <v>2.114746058166169</v>
      </c>
      <c r="U246">
        <v>60.899883585564595</v>
      </c>
      <c r="V246">
        <v>60.726880301135402</v>
      </c>
      <c r="W246">
        <v>0.53218027606851803</v>
      </c>
      <c r="X246">
        <v>99</v>
      </c>
      <c r="Y246">
        <v>6013</v>
      </c>
      <c r="Z246">
        <v>5696</v>
      </c>
      <c r="AA246">
        <v>317</v>
      </c>
      <c r="AB246">
        <v>999</v>
      </c>
    </row>
    <row r="247" spans="1:28" x14ac:dyDescent="0.3">
      <c r="A247">
        <v>5</v>
      </c>
      <c r="B247">
        <v>2021</v>
      </c>
      <c r="C247">
        <v>99</v>
      </c>
      <c r="D247">
        <v>31</v>
      </c>
      <c r="E247">
        <v>44414</v>
      </c>
      <c r="F247">
        <v>170</v>
      </c>
      <c r="G247">
        <v>99</v>
      </c>
      <c r="H247">
        <v>3574</v>
      </c>
      <c r="I247">
        <v>84.603609396001261</v>
      </c>
      <c r="J247">
        <v>12.55992897306896</v>
      </c>
      <c r="K247">
        <v>14.492879127028564</v>
      </c>
      <c r="L247">
        <v>59.325668718522778</v>
      </c>
      <c r="M247">
        <v>11.799112163361999</v>
      </c>
      <c r="N247">
        <v>46.839597514057431</v>
      </c>
      <c r="O247">
        <v>46.43237644273453</v>
      </c>
      <c r="P247">
        <v>132.10476472329091</v>
      </c>
      <c r="Q247">
        <v>133.42734536845219</v>
      </c>
      <c r="R247">
        <v>91.308256880733623</v>
      </c>
      <c r="S247">
        <v>85.495827167801124</v>
      </c>
      <c r="T247">
        <v>1.9329501539596063</v>
      </c>
      <c r="U247">
        <v>60.832680470061518</v>
      </c>
      <c r="V247">
        <v>60.727371452074046</v>
      </c>
      <c r="W247">
        <v>0.52490207050923343</v>
      </c>
      <c r="X247">
        <v>99</v>
      </c>
      <c r="Y247">
        <v>3574</v>
      </c>
      <c r="Z247">
        <v>3379</v>
      </c>
      <c r="AA247">
        <v>195</v>
      </c>
      <c r="AB247">
        <v>999</v>
      </c>
    </row>
    <row r="248" spans="1:28" x14ac:dyDescent="0.3">
      <c r="A248">
        <v>5</v>
      </c>
      <c r="B248">
        <v>2021</v>
      </c>
      <c r="C248">
        <v>99</v>
      </c>
      <c r="D248">
        <v>31</v>
      </c>
      <c r="E248">
        <v>44415</v>
      </c>
      <c r="G248">
        <v>99</v>
      </c>
      <c r="X248">
        <v>99</v>
      </c>
      <c r="AB248">
        <v>999</v>
      </c>
    </row>
    <row r="249" spans="1:28" x14ac:dyDescent="0.3">
      <c r="A249">
        <v>5</v>
      </c>
      <c r="B249">
        <v>2021</v>
      </c>
      <c r="C249">
        <v>99</v>
      </c>
      <c r="D249">
        <v>31</v>
      </c>
      <c r="E249">
        <v>44416</v>
      </c>
      <c r="G249">
        <v>99</v>
      </c>
      <c r="X249">
        <v>99</v>
      </c>
      <c r="AB249">
        <v>999</v>
      </c>
    </row>
    <row r="250" spans="1:28" x14ac:dyDescent="0.3">
      <c r="A250">
        <v>5</v>
      </c>
      <c r="B250">
        <v>2021</v>
      </c>
      <c r="C250">
        <v>99</v>
      </c>
      <c r="D250">
        <v>32</v>
      </c>
      <c r="E250">
        <v>44417</v>
      </c>
      <c r="F250">
        <v>170</v>
      </c>
      <c r="G250">
        <v>99</v>
      </c>
      <c r="H250">
        <v>6655</v>
      </c>
      <c r="I250">
        <v>83.112531922413467</v>
      </c>
      <c r="J250">
        <v>12.583743598215747</v>
      </c>
      <c r="K250">
        <v>14.77676784372656</v>
      </c>
      <c r="L250">
        <v>58.744342599549235</v>
      </c>
      <c r="M250">
        <v>12.250487361638804</v>
      </c>
      <c r="N250">
        <v>47.581034197918392</v>
      </c>
      <c r="O250">
        <v>47.258053857591285</v>
      </c>
      <c r="P250">
        <v>127.98067074178095</v>
      </c>
      <c r="Q250">
        <v>130.27193127374855</v>
      </c>
      <c r="R250">
        <v>92.892582190649193</v>
      </c>
      <c r="S250">
        <v>85.895919378820452</v>
      </c>
      <c r="T250">
        <v>2.1930242455108035</v>
      </c>
      <c r="U250">
        <v>60.723365890308017</v>
      </c>
      <c r="V250">
        <v>60.57325349301999</v>
      </c>
      <c r="W250">
        <v>0.64733283245679918</v>
      </c>
      <c r="X250">
        <v>99</v>
      </c>
      <c r="Y250">
        <v>6655</v>
      </c>
      <c r="Z250">
        <v>6053</v>
      </c>
      <c r="AA250">
        <v>602</v>
      </c>
      <c r="AB250">
        <v>999</v>
      </c>
    </row>
    <row r="251" spans="1:28" x14ac:dyDescent="0.3">
      <c r="A251">
        <v>5</v>
      </c>
      <c r="B251">
        <v>2021</v>
      </c>
      <c r="C251">
        <v>99</v>
      </c>
      <c r="D251">
        <v>32</v>
      </c>
      <c r="E251">
        <v>44418</v>
      </c>
      <c r="F251">
        <v>170</v>
      </c>
      <c r="G251">
        <v>99</v>
      </c>
      <c r="H251">
        <v>7066</v>
      </c>
      <c r="I251">
        <v>82.817860168506868</v>
      </c>
      <c r="J251">
        <v>12.656028151774741</v>
      </c>
      <c r="K251">
        <v>14.739143787149734</v>
      </c>
      <c r="L251">
        <v>58.392120011321715</v>
      </c>
      <c r="M251">
        <v>12.079742962056264</v>
      </c>
      <c r="N251">
        <v>48.044522643818866</v>
      </c>
      <c r="O251">
        <v>47.241738066095472</v>
      </c>
      <c r="P251">
        <v>128.05905752753981</v>
      </c>
      <c r="Q251">
        <v>129.39657282741737</v>
      </c>
      <c r="R251">
        <v>92.402019583842687</v>
      </c>
      <c r="S251">
        <v>85.010495716034299</v>
      </c>
      <c r="T251">
        <v>2.0831156353749911</v>
      </c>
      <c r="U251">
        <v>60.645909991508631</v>
      </c>
      <c r="V251">
        <v>60.521852392515349</v>
      </c>
      <c r="W251">
        <v>0.62284177752618197</v>
      </c>
      <c r="X251">
        <v>99</v>
      </c>
      <c r="Y251">
        <v>7066</v>
      </c>
      <c r="Z251">
        <v>6536</v>
      </c>
      <c r="AA251">
        <v>530</v>
      </c>
      <c r="AB251">
        <v>999</v>
      </c>
    </row>
    <row r="252" spans="1:28" x14ac:dyDescent="0.3">
      <c r="A252">
        <v>5</v>
      </c>
      <c r="B252">
        <v>2021</v>
      </c>
      <c r="C252">
        <v>99</v>
      </c>
      <c r="D252">
        <v>32</v>
      </c>
      <c r="E252">
        <v>44419</v>
      </c>
      <c r="F252">
        <v>170</v>
      </c>
      <c r="G252">
        <v>99</v>
      </c>
      <c r="H252">
        <v>6204</v>
      </c>
      <c r="I252">
        <v>82.518278522448355</v>
      </c>
      <c r="J252">
        <v>12.520764737121597</v>
      </c>
      <c r="K252">
        <v>14.513911992263036</v>
      </c>
      <c r="L252">
        <v>58.204987105093295</v>
      </c>
      <c r="M252">
        <v>12.078456363958187</v>
      </c>
      <c r="N252">
        <v>47.398654629137887</v>
      </c>
      <c r="O252">
        <v>46.880863869711447</v>
      </c>
      <c r="P252">
        <v>126.82191538325368</v>
      </c>
      <c r="Q252">
        <v>129.1377234908833</v>
      </c>
      <c r="R252">
        <v>91.881890600106388</v>
      </c>
      <c r="S252">
        <v>84.962825278810556</v>
      </c>
      <c r="T252">
        <v>1.9931472551414395</v>
      </c>
      <c r="U252">
        <v>60.849613152804686</v>
      </c>
      <c r="V252">
        <v>60.692162858526082</v>
      </c>
      <c r="W252">
        <v>0.62798194713088318</v>
      </c>
      <c r="X252">
        <v>99</v>
      </c>
      <c r="Y252">
        <v>6204</v>
      </c>
      <c r="Z252">
        <v>5649</v>
      </c>
      <c r="AA252">
        <v>555</v>
      </c>
      <c r="AB252">
        <v>999</v>
      </c>
    </row>
    <row r="253" spans="1:28" x14ac:dyDescent="0.3">
      <c r="A253">
        <v>5</v>
      </c>
      <c r="B253">
        <v>2021</v>
      </c>
      <c r="C253">
        <v>99</v>
      </c>
      <c r="D253">
        <v>32</v>
      </c>
      <c r="E253">
        <v>44420</v>
      </c>
      <c r="F253">
        <v>170</v>
      </c>
      <c r="G253">
        <v>99</v>
      </c>
      <c r="H253">
        <v>6301</v>
      </c>
      <c r="I253">
        <v>84.149214403664701</v>
      </c>
      <c r="J253">
        <v>12.733869037442309</v>
      </c>
      <c r="K253">
        <v>14.854784954769071</v>
      </c>
      <c r="L253">
        <v>59.018887478178449</v>
      </c>
      <c r="M253">
        <v>12.086749871772952</v>
      </c>
      <c r="N253">
        <v>48.358351855017958</v>
      </c>
      <c r="O253">
        <v>47.455291502820998</v>
      </c>
      <c r="P253">
        <v>129.0422294409301</v>
      </c>
      <c r="Q253">
        <v>130.09300735168401</v>
      </c>
      <c r="R253">
        <v>92.997059326380707</v>
      </c>
      <c r="S253">
        <v>85.962386732774689</v>
      </c>
      <c r="T253">
        <v>2.1209159173267635</v>
      </c>
      <c r="U253">
        <v>60.623393112204397</v>
      </c>
      <c r="V253">
        <v>60.479062352131045</v>
      </c>
      <c r="W253">
        <v>0.5910172988414536</v>
      </c>
      <c r="X253">
        <v>99</v>
      </c>
      <c r="Y253">
        <v>6301</v>
      </c>
      <c r="Z253">
        <v>5849</v>
      </c>
      <c r="AA253">
        <v>452</v>
      </c>
      <c r="AB253">
        <v>999</v>
      </c>
    </row>
    <row r="254" spans="1:28" x14ac:dyDescent="0.3">
      <c r="A254">
        <v>5</v>
      </c>
      <c r="B254">
        <v>2021</v>
      </c>
      <c r="C254">
        <v>99</v>
      </c>
      <c r="D254">
        <v>32</v>
      </c>
      <c r="E254">
        <v>44421</v>
      </c>
      <c r="F254">
        <v>170</v>
      </c>
      <c r="G254">
        <v>99</v>
      </c>
      <c r="H254">
        <v>3722</v>
      </c>
      <c r="I254">
        <v>84.425120897167588</v>
      </c>
      <c r="J254">
        <v>12.471648602395899</v>
      </c>
      <c r="K254">
        <v>14.437684040838278</v>
      </c>
      <c r="L254">
        <v>59.726007522837101</v>
      </c>
      <c r="M254">
        <v>12.082144894466644</v>
      </c>
      <c r="N254">
        <v>48.041072447233311</v>
      </c>
      <c r="O254">
        <v>47.458357102110654</v>
      </c>
      <c r="P254">
        <v>128.46035367940672</v>
      </c>
      <c r="Q254">
        <v>131.23844837421561</v>
      </c>
      <c r="R254">
        <v>91.569480889903019</v>
      </c>
      <c r="S254">
        <v>86.142669709070091</v>
      </c>
      <c r="T254">
        <v>1.9660354384423764</v>
      </c>
      <c r="U254">
        <v>60.973938742611502</v>
      </c>
      <c r="V254">
        <v>60.808331017626195</v>
      </c>
      <c r="W254">
        <v>0.6281569048898441</v>
      </c>
      <c r="X254">
        <v>99</v>
      </c>
      <c r="Y254">
        <v>3722</v>
      </c>
      <c r="Z254">
        <v>3506</v>
      </c>
      <c r="AA254">
        <v>216</v>
      </c>
      <c r="AB254">
        <v>999</v>
      </c>
    </row>
    <row r="255" spans="1:28" x14ac:dyDescent="0.3">
      <c r="A255">
        <v>5</v>
      </c>
      <c r="B255">
        <v>2021</v>
      </c>
      <c r="C255">
        <v>99</v>
      </c>
      <c r="D255">
        <v>32</v>
      </c>
      <c r="E255">
        <v>44422</v>
      </c>
      <c r="G255">
        <v>99</v>
      </c>
      <c r="X255">
        <v>99</v>
      </c>
      <c r="AB255">
        <v>999</v>
      </c>
    </row>
    <row r="256" spans="1:28" x14ac:dyDescent="0.3">
      <c r="A256">
        <v>5</v>
      </c>
      <c r="B256">
        <v>2021</v>
      </c>
      <c r="C256">
        <v>99</v>
      </c>
      <c r="D256">
        <v>32</v>
      </c>
      <c r="E256">
        <v>44423</v>
      </c>
      <c r="G256">
        <v>99</v>
      </c>
      <c r="X256">
        <v>99</v>
      </c>
      <c r="AB256">
        <v>999</v>
      </c>
    </row>
    <row r="257" spans="1:28" x14ac:dyDescent="0.3">
      <c r="A257">
        <v>5</v>
      </c>
      <c r="B257">
        <v>2021</v>
      </c>
      <c r="C257">
        <v>99</v>
      </c>
      <c r="D257">
        <v>33</v>
      </c>
      <c r="E257">
        <v>44424</v>
      </c>
      <c r="F257">
        <v>170</v>
      </c>
      <c r="G257">
        <v>99</v>
      </c>
      <c r="H257">
        <v>6160</v>
      </c>
      <c r="I257">
        <v>84.01275973172919</v>
      </c>
      <c r="J257">
        <v>12.685073555794762</v>
      </c>
      <c r="K257">
        <v>14.709097402597351</v>
      </c>
      <c r="L257">
        <v>59.380368506493646</v>
      </c>
      <c r="M257">
        <v>12.050914962325059</v>
      </c>
      <c r="N257">
        <v>47.888948690348045</v>
      </c>
      <c r="O257">
        <v>46.624147829207033</v>
      </c>
      <c r="P257">
        <v>129.17707212055973</v>
      </c>
      <c r="Q257">
        <v>130.09580193756727</v>
      </c>
      <c r="R257">
        <v>91.174094007893686</v>
      </c>
      <c r="S257">
        <v>86.144743451740325</v>
      </c>
      <c r="T257">
        <v>2.0240238468025935</v>
      </c>
      <c r="U257">
        <v>60.789610389610381</v>
      </c>
      <c r="V257">
        <v>60.687257922629442</v>
      </c>
      <c r="W257">
        <v>0.66233766233766223</v>
      </c>
      <c r="X257">
        <v>99</v>
      </c>
      <c r="Y257">
        <v>6160</v>
      </c>
      <c r="Z257">
        <v>5574</v>
      </c>
      <c r="AA257">
        <v>586</v>
      </c>
      <c r="AB257">
        <v>999</v>
      </c>
    </row>
    <row r="258" spans="1:28" x14ac:dyDescent="0.3">
      <c r="A258">
        <v>5</v>
      </c>
      <c r="B258">
        <v>2021</v>
      </c>
      <c r="C258">
        <v>99</v>
      </c>
      <c r="D258">
        <v>33</v>
      </c>
      <c r="E258">
        <v>44425</v>
      </c>
      <c r="F258">
        <v>170</v>
      </c>
      <c r="G258">
        <v>99</v>
      </c>
      <c r="H258">
        <v>6306</v>
      </c>
      <c r="I258">
        <v>84.602029805704404</v>
      </c>
      <c r="J258">
        <v>12.402814484297227</v>
      </c>
      <c r="K258">
        <v>14.55991753885186</v>
      </c>
      <c r="L258">
        <v>59.075856327307314</v>
      </c>
      <c r="M258">
        <v>11.982701218465772</v>
      </c>
      <c r="N258">
        <v>47.991762484983688</v>
      </c>
      <c r="O258">
        <v>46.830959327269611</v>
      </c>
      <c r="P258">
        <v>128.95349236313712</v>
      </c>
      <c r="Q258">
        <v>129.78479492019903</v>
      </c>
      <c r="R258">
        <v>91.457353698300963</v>
      </c>
      <c r="S258">
        <v>85.496138664836295</v>
      </c>
      <c r="T258">
        <v>2.1571030545546326</v>
      </c>
      <c r="U258">
        <v>60.88645734221376</v>
      </c>
      <c r="V258">
        <v>60.740811826847768</v>
      </c>
      <c r="W258">
        <v>0.66825245797653021</v>
      </c>
      <c r="X258">
        <v>99</v>
      </c>
      <c r="Y258">
        <v>6306</v>
      </c>
      <c r="Z258">
        <v>5827</v>
      </c>
      <c r="AA258">
        <v>479</v>
      </c>
      <c r="AB258">
        <v>999</v>
      </c>
    </row>
    <row r="259" spans="1:28" x14ac:dyDescent="0.3">
      <c r="A259">
        <v>5</v>
      </c>
      <c r="B259">
        <v>2021</v>
      </c>
      <c r="C259">
        <v>99</v>
      </c>
      <c r="D259">
        <v>33</v>
      </c>
      <c r="E259">
        <v>44426</v>
      </c>
      <c r="F259">
        <v>170</v>
      </c>
      <c r="G259">
        <v>99</v>
      </c>
      <c r="H259">
        <v>6672</v>
      </c>
      <c r="I259">
        <v>84.548006587252317</v>
      </c>
      <c r="J259">
        <v>12.744881632653064</v>
      </c>
      <c r="K259">
        <v>14.90558303357313</v>
      </c>
      <c r="L259">
        <v>59.271103117506065</v>
      </c>
      <c r="M259">
        <v>12.046595918367355</v>
      </c>
      <c r="N259">
        <v>47.743020408163261</v>
      </c>
      <c r="O259">
        <v>46.88</v>
      </c>
      <c r="P259">
        <v>127.66351020408165</v>
      </c>
      <c r="Q259">
        <v>129.67722448979595</v>
      </c>
      <c r="R259">
        <v>92.583183673469406</v>
      </c>
      <c r="S259">
        <v>86.128522448979652</v>
      </c>
      <c r="T259">
        <v>2.1607014009200665</v>
      </c>
      <c r="U259">
        <v>60.600869304556369</v>
      </c>
      <c r="V259">
        <v>60.448303521041517</v>
      </c>
      <c r="W259">
        <v>0.6049160671462831</v>
      </c>
      <c r="X259">
        <v>99</v>
      </c>
      <c r="Y259">
        <v>6672</v>
      </c>
      <c r="Z259">
        <v>6125</v>
      </c>
      <c r="AA259">
        <v>547</v>
      </c>
      <c r="AB259">
        <v>999</v>
      </c>
    </row>
    <row r="260" spans="1:28" x14ac:dyDescent="0.3">
      <c r="A260">
        <v>5</v>
      </c>
      <c r="B260">
        <v>2021</v>
      </c>
      <c r="C260">
        <v>99</v>
      </c>
      <c r="D260">
        <v>33</v>
      </c>
      <c r="E260">
        <v>44427</v>
      </c>
      <c r="F260">
        <v>170</v>
      </c>
      <c r="G260">
        <v>99</v>
      </c>
      <c r="H260">
        <v>5623</v>
      </c>
      <c r="I260">
        <v>84.862262133760822</v>
      </c>
      <c r="J260">
        <v>12.607071082992158</v>
      </c>
      <c r="K260">
        <v>14.78621376489418</v>
      </c>
      <c r="L260">
        <v>59.869404232616013</v>
      </c>
      <c r="M260">
        <v>11.650949013769999</v>
      </c>
      <c r="N260">
        <v>47.3118719761816</v>
      </c>
      <c r="O260">
        <v>46.497022701898032</v>
      </c>
      <c r="P260">
        <v>127.20934127279499</v>
      </c>
      <c r="Q260">
        <v>128.0221436546334</v>
      </c>
      <c r="R260">
        <v>92.4649795310755</v>
      </c>
      <c r="S260">
        <v>86.263676963155902</v>
      </c>
      <c r="T260">
        <v>2.1791426819020154</v>
      </c>
      <c r="U260">
        <v>60.771296460963889</v>
      </c>
      <c r="V260">
        <v>60.601377084256498</v>
      </c>
      <c r="W260">
        <v>0.59967988618175316</v>
      </c>
      <c r="X260">
        <v>99</v>
      </c>
      <c r="Y260">
        <v>5623</v>
      </c>
      <c r="Z260">
        <v>5374</v>
      </c>
      <c r="AA260">
        <v>249</v>
      </c>
      <c r="AB260">
        <v>999</v>
      </c>
    </row>
    <row r="261" spans="1:28" x14ac:dyDescent="0.3">
      <c r="A261">
        <v>5</v>
      </c>
      <c r="B261">
        <v>2021</v>
      </c>
      <c r="C261">
        <v>99</v>
      </c>
      <c r="D261">
        <v>33</v>
      </c>
      <c r="E261">
        <v>44428</v>
      </c>
      <c r="F261">
        <v>170</v>
      </c>
      <c r="G261">
        <v>99</v>
      </c>
      <c r="H261">
        <v>3571</v>
      </c>
      <c r="I261">
        <v>83.323354793636511</v>
      </c>
      <c r="J261">
        <v>12.778749615029263</v>
      </c>
      <c r="K261">
        <v>14.825553066368004</v>
      </c>
      <c r="L261">
        <v>58.936353962475479</v>
      </c>
      <c r="M261">
        <v>12.104157684016029</v>
      </c>
      <c r="N261">
        <v>47.971666153372333</v>
      </c>
      <c r="O261">
        <v>46.738219895287969</v>
      </c>
      <c r="P261">
        <v>132.81028641823221</v>
      </c>
      <c r="Q261">
        <v>131.62765629812131</v>
      </c>
      <c r="R261">
        <v>94.213982137357732</v>
      </c>
      <c r="S261">
        <v>86.000123190637453</v>
      </c>
      <c r="T261">
        <v>2.0468034513387434</v>
      </c>
      <c r="U261">
        <v>60.648837860543281</v>
      </c>
      <c r="V261">
        <v>60.534826159506601</v>
      </c>
      <c r="W261">
        <v>0.53122374684962193</v>
      </c>
      <c r="X261">
        <v>99</v>
      </c>
      <c r="Y261">
        <v>3571</v>
      </c>
      <c r="Z261">
        <v>3247</v>
      </c>
      <c r="AA261">
        <v>324</v>
      </c>
      <c r="AB261">
        <v>999</v>
      </c>
    </row>
    <row r="262" spans="1:28" x14ac:dyDescent="0.3">
      <c r="A262">
        <v>5</v>
      </c>
      <c r="B262">
        <v>2021</v>
      </c>
      <c r="C262">
        <v>99</v>
      </c>
      <c r="D262">
        <v>33</v>
      </c>
      <c r="E262">
        <v>44429</v>
      </c>
      <c r="G262">
        <v>99</v>
      </c>
      <c r="X262">
        <v>99</v>
      </c>
      <c r="AB262">
        <v>999</v>
      </c>
    </row>
    <row r="263" spans="1:28" x14ac:dyDescent="0.3">
      <c r="A263">
        <v>5</v>
      </c>
      <c r="B263">
        <v>2021</v>
      </c>
      <c r="C263">
        <v>99</v>
      </c>
      <c r="D263">
        <v>33</v>
      </c>
      <c r="E263">
        <v>44430</v>
      </c>
      <c r="G263">
        <v>99</v>
      </c>
      <c r="X263">
        <v>99</v>
      </c>
      <c r="AB263">
        <v>999</v>
      </c>
    </row>
    <row r="264" spans="1:28" x14ac:dyDescent="0.3">
      <c r="A264">
        <v>5</v>
      </c>
      <c r="B264">
        <v>2021</v>
      </c>
      <c r="C264">
        <v>99</v>
      </c>
      <c r="D264">
        <v>34</v>
      </c>
      <c r="E264">
        <v>44431</v>
      </c>
      <c r="F264">
        <v>170</v>
      </c>
      <c r="G264">
        <v>99</v>
      </c>
      <c r="H264">
        <v>7513</v>
      </c>
      <c r="I264">
        <v>84.389138816022609</v>
      </c>
      <c r="J264">
        <v>12.980989272943976</v>
      </c>
      <c r="K264">
        <v>15.028768800745388</v>
      </c>
      <c r="L264">
        <v>59.736257154265857</v>
      </c>
      <c r="M264">
        <v>12.246513706793785</v>
      </c>
      <c r="N264">
        <v>47.519517282479136</v>
      </c>
      <c r="O264">
        <v>46.636174016686525</v>
      </c>
      <c r="P264">
        <v>133.00476758045295</v>
      </c>
      <c r="Q264">
        <v>134.24880810488676</v>
      </c>
      <c r="R264">
        <v>93.343563766388627</v>
      </c>
      <c r="S264">
        <v>87.04442789034546</v>
      </c>
      <c r="T264">
        <v>2.0477795278014086</v>
      </c>
      <c r="U264">
        <v>60.518967123652338</v>
      </c>
      <c r="V264">
        <v>60.431810710002253</v>
      </c>
      <c r="W264">
        <v>0.64115533076001596</v>
      </c>
      <c r="X264">
        <v>99</v>
      </c>
      <c r="Y264">
        <v>7513</v>
      </c>
      <c r="Z264">
        <v>6712</v>
      </c>
      <c r="AA264">
        <v>801</v>
      </c>
      <c r="AB264">
        <v>999</v>
      </c>
    </row>
    <row r="265" spans="1:28" x14ac:dyDescent="0.3">
      <c r="A265">
        <v>5</v>
      </c>
      <c r="B265">
        <v>2021</v>
      </c>
      <c r="C265">
        <v>99</v>
      </c>
      <c r="D265">
        <v>34</v>
      </c>
      <c r="E265">
        <v>44432</v>
      </c>
      <c r="F265">
        <v>170</v>
      </c>
      <c r="G265">
        <v>99</v>
      </c>
      <c r="H265">
        <v>6407</v>
      </c>
      <c r="I265">
        <v>84.104776023586695</v>
      </c>
      <c r="J265">
        <v>12.520984872867672</v>
      </c>
      <c r="K265">
        <v>14.577888247229589</v>
      </c>
      <c r="L265">
        <v>59.766756672389683</v>
      </c>
      <c r="M265">
        <v>12.080077244930758</v>
      </c>
      <c r="N265">
        <v>47.923237850016093</v>
      </c>
      <c r="O265">
        <v>46.847280334728033</v>
      </c>
      <c r="P265">
        <v>129.49324106855491</v>
      </c>
      <c r="Q265">
        <v>131.17138719021565</v>
      </c>
      <c r="R265">
        <v>92.773221757322474</v>
      </c>
      <c r="S265">
        <v>86.423141293852694</v>
      </c>
      <c r="T265">
        <v>2.0569033743619225</v>
      </c>
      <c r="U265">
        <v>60.884189168097393</v>
      </c>
      <c r="V265">
        <v>60.712738632014641</v>
      </c>
      <c r="W265">
        <v>0.68737318557827387</v>
      </c>
      <c r="X265">
        <v>99</v>
      </c>
      <c r="Y265">
        <v>6407</v>
      </c>
      <c r="Z265">
        <v>6214</v>
      </c>
      <c r="AA265">
        <v>193</v>
      </c>
      <c r="AB265">
        <v>999</v>
      </c>
    </row>
    <row r="266" spans="1:28" x14ac:dyDescent="0.3">
      <c r="A266">
        <v>5</v>
      </c>
      <c r="B266">
        <v>2021</v>
      </c>
      <c r="C266">
        <v>99</v>
      </c>
      <c r="D266">
        <v>34</v>
      </c>
      <c r="E266">
        <v>44433</v>
      </c>
      <c r="F266">
        <v>170</v>
      </c>
      <c r="G266">
        <v>99</v>
      </c>
      <c r="H266">
        <v>6176</v>
      </c>
      <c r="I266">
        <v>83.668555690147514</v>
      </c>
      <c r="J266">
        <v>12.562181686834004</v>
      </c>
      <c r="K266">
        <v>14.672639248704671</v>
      </c>
      <c r="L266">
        <v>59.823923251295469</v>
      </c>
      <c r="M266">
        <v>11.809463608452225</v>
      </c>
      <c r="N266">
        <v>48.004153873938954</v>
      </c>
      <c r="O266">
        <v>46.945638432364078</v>
      </c>
      <c r="P266">
        <v>128.42026368069352</v>
      </c>
      <c r="Q266">
        <v>130.50027090482217</v>
      </c>
      <c r="R266">
        <v>92.641213653602975</v>
      </c>
      <c r="S266">
        <v>86.277876106195009</v>
      </c>
      <c r="T266">
        <v>2.110457561870664</v>
      </c>
      <c r="U266">
        <v>60.837111398963728</v>
      </c>
      <c r="V266">
        <v>60.785924289495618</v>
      </c>
      <c r="W266">
        <v>0.61318005181347157</v>
      </c>
      <c r="X266">
        <v>99</v>
      </c>
      <c r="Y266">
        <v>6176</v>
      </c>
      <c r="Z266">
        <v>5537</v>
      </c>
      <c r="AA266">
        <v>639</v>
      </c>
      <c r="AB266">
        <v>999</v>
      </c>
    </row>
    <row r="267" spans="1:28" x14ac:dyDescent="0.3">
      <c r="A267">
        <v>5</v>
      </c>
      <c r="B267">
        <v>2021</v>
      </c>
      <c r="C267">
        <v>99</v>
      </c>
      <c r="D267">
        <v>34</v>
      </c>
      <c r="E267">
        <v>44434</v>
      </c>
      <c r="F267">
        <v>170</v>
      </c>
      <c r="G267">
        <v>99</v>
      </c>
      <c r="H267">
        <v>6276</v>
      </c>
      <c r="I267">
        <v>82.614643080349353</v>
      </c>
      <c r="J267">
        <v>12.43025632434246</v>
      </c>
      <c r="K267">
        <v>14.477096876991686</v>
      </c>
      <c r="L267">
        <v>59.142872848948379</v>
      </c>
      <c r="M267">
        <v>11.732383983916883</v>
      </c>
      <c r="N267">
        <v>47.697604288825595</v>
      </c>
      <c r="O267">
        <v>46.512146088121959</v>
      </c>
      <c r="P267">
        <v>126.62992125984252</v>
      </c>
      <c r="Q267">
        <v>127.06634277098343</v>
      </c>
      <c r="R267">
        <v>91.843256826939367</v>
      </c>
      <c r="S267">
        <v>85.377383146255596</v>
      </c>
      <c r="T267">
        <v>2.0468405526492313</v>
      </c>
      <c r="U267">
        <v>60.920490758444885</v>
      </c>
      <c r="V267">
        <v>60.779228158048362</v>
      </c>
      <c r="W267">
        <v>0.58333333333333348</v>
      </c>
      <c r="X267">
        <v>99</v>
      </c>
      <c r="Y267">
        <v>6276</v>
      </c>
      <c r="Z267">
        <v>5969</v>
      </c>
      <c r="AA267">
        <v>307</v>
      </c>
      <c r="AB267">
        <v>999</v>
      </c>
    </row>
    <row r="268" spans="1:28" x14ac:dyDescent="0.3">
      <c r="A268">
        <v>5</v>
      </c>
      <c r="B268">
        <v>2021</v>
      </c>
      <c r="C268">
        <v>99</v>
      </c>
      <c r="D268">
        <v>34</v>
      </c>
      <c r="E268">
        <v>44435</v>
      </c>
      <c r="F268">
        <v>170</v>
      </c>
      <c r="G268">
        <v>99</v>
      </c>
      <c r="H268">
        <v>3818</v>
      </c>
      <c r="I268">
        <v>84.466631734165006</v>
      </c>
      <c r="J268">
        <v>12.406242638398131</v>
      </c>
      <c r="K268">
        <v>14.635966474594023</v>
      </c>
      <c r="L268">
        <v>59.702600838135119</v>
      </c>
      <c r="M268">
        <v>11.997879858657271</v>
      </c>
      <c r="N268">
        <v>46.776207302709054</v>
      </c>
      <c r="O268">
        <v>45.732037691401665</v>
      </c>
      <c r="P268">
        <v>133.73115429917556</v>
      </c>
      <c r="Q268">
        <v>133.51177856301527</v>
      </c>
      <c r="R268">
        <v>92.547879858657254</v>
      </c>
      <c r="S268">
        <v>86.323439340400384</v>
      </c>
      <c r="T268">
        <v>2.2297238361958929</v>
      </c>
      <c r="U268">
        <v>60.901519119958117</v>
      </c>
      <c r="V268">
        <v>60.806921805274001</v>
      </c>
      <c r="W268">
        <v>0.6925091671031951</v>
      </c>
      <c r="X268">
        <v>99</v>
      </c>
      <c r="Y268">
        <v>3818</v>
      </c>
      <c r="Z268">
        <v>3396</v>
      </c>
      <c r="AA268">
        <v>422</v>
      </c>
      <c r="AB268">
        <v>999</v>
      </c>
    </row>
    <row r="269" spans="1:28" x14ac:dyDescent="0.3">
      <c r="A269">
        <v>5</v>
      </c>
      <c r="B269">
        <v>2021</v>
      </c>
      <c r="C269">
        <v>99</v>
      </c>
      <c r="D269">
        <v>34</v>
      </c>
      <c r="E269">
        <v>44436</v>
      </c>
      <c r="G269">
        <v>99</v>
      </c>
      <c r="X269">
        <v>99</v>
      </c>
      <c r="AB269">
        <v>999</v>
      </c>
    </row>
    <row r="270" spans="1:28" x14ac:dyDescent="0.3">
      <c r="A270">
        <v>5</v>
      </c>
      <c r="B270">
        <v>2021</v>
      </c>
      <c r="C270">
        <v>99</v>
      </c>
      <c r="D270">
        <v>34</v>
      </c>
      <c r="E270">
        <v>44437</v>
      </c>
      <c r="G270">
        <v>99</v>
      </c>
      <c r="X270">
        <v>99</v>
      </c>
      <c r="AB270">
        <v>999</v>
      </c>
    </row>
    <row r="271" spans="1:28" x14ac:dyDescent="0.3">
      <c r="A271">
        <v>5</v>
      </c>
      <c r="B271">
        <v>2021</v>
      </c>
      <c r="C271">
        <v>99</v>
      </c>
      <c r="D271">
        <v>35</v>
      </c>
      <c r="E271">
        <v>44438</v>
      </c>
      <c r="F271">
        <v>170</v>
      </c>
      <c r="G271">
        <v>99</v>
      </c>
      <c r="H271">
        <v>6354</v>
      </c>
      <c r="I271">
        <v>84.534985833386585</v>
      </c>
      <c r="J271">
        <v>12.868152454780407</v>
      </c>
      <c r="K271">
        <v>14.915728674850444</v>
      </c>
      <c r="L271">
        <v>59.594562480327347</v>
      </c>
      <c r="M271">
        <v>11.938145994831999</v>
      </c>
      <c r="N271">
        <v>46.141957364341081</v>
      </c>
      <c r="O271">
        <v>45.345284237726091</v>
      </c>
      <c r="P271">
        <v>126.7692183462532</v>
      </c>
      <c r="Q271">
        <v>127.27341731266148</v>
      </c>
      <c r="R271">
        <v>92.874967700258722</v>
      </c>
      <c r="S271">
        <v>86.518023255813986</v>
      </c>
      <c r="T271">
        <v>2.0475762200700403</v>
      </c>
      <c r="U271">
        <v>60.593956562795114</v>
      </c>
      <c r="V271">
        <v>60.400389605490801</v>
      </c>
      <c r="W271">
        <v>0.63786591123701619</v>
      </c>
      <c r="X271">
        <v>99</v>
      </c>
      <c r="Y271">
        <v>6354</v>
      </c>
      <c r="Z271">
        <v>6192</v>
      </c>
      <c r="AA271">
        <v>162</v>
      </c>
      <c r="AB271">
        <v>999</v>
      </c>
    </row>
    <row r="272" spans="1:28" x14ac:dyDescent="0.3">
      <c r="A272">
        <v>5</v>
      </c>
      <c r="B272">
        <v>2021</v>
      </c>
      <c r="C272">
        <v>99</v>
      </c>
      <c r="D272">
        <v>35</v>
      </c>
      <c r="E272">
        <v>44439</v>
      </c>
      <c r="F272">
        <v>170</v>
      </c>
      <c r="G272">
        <v>99</v>
      </c>
      <c r="H272">
        <v>5291</v>
      </c>
      <c r="I272">
        <v>83.477905867465211</v>
      </c>
      <c r="J272">
        <v>12.478366305041488</v>
      </c>
      <c r="K272">
        <v>14.488646758646739</v>
      </c>
      <c r="L272">
        <v>58.680404460404397</v>
      </c>
      <c r="M272">
        <v>11.785620080833864</v>
      </c>
      <c r="N272">
        <v>46.819825569027877</v>
      </c>
      <c r="O272">
        <v>45.925760476494361</v>
      </c>
      <c r="P272">
        <v>127.15783875771112</v>
      </c>
      <c r="Q272">
        <v>126.86130610508403</v>
      </c>
      <c r="R272">
        <v>91.200297808976742</v>
      </c>
      <c r="S272">
        <v>84.828164220378525</v>
      </c>
      <c r="T272">
        <v>2.0102804536052497</v>
      </c>
      <c r="U272">
        <v>60.859950859950864</v>
      </c>
      <c r="V272">
        <v>60.771512847757997</v>
      </c>
      <c r="W272">
        <v>0.59308259308259292</v>
      </c>
      <c r="X272">
        <v>99</v>
      </c>
      <c r="Y272">
        <v>5291</v>
      </c>
      <c r="Z272">
        <v>4701</v>
      </c>
      <c r="AA272">
        <v>590</v>
      </c>
      <c r="AB272">
        <v>999</v>
      </c>
    </row>
    <row r="273" spans="1:28" x14ac:dyDescent="0.3">
      <c r="A273">
        <v>5</v>
      </c>
      <c r="B273">
        <v>2021</v>
      </c>
      <c r="C273">
        <v>99</v>
      </c>
      <c r="D273">
        <v>35</v>
      </c>
      <c r="E273">
        <v>44440</v>
      </c>
      <c r="F273">
        <v>170</v>
      </c>
      <c r="G273">
        <v>99</v>
      </c>
      <c r="H273">
        <v>5562</v>
      </c>
      <c r="I273">
        <v>84.382308511127803</v>
      </c>
      <c r="J273">
        <v>12.360146252285171</v>
      </c>
      <c r="K273">
        <v>14.522443365695828</v>
      </c>
      <c r="L273">
        <v>59.729859762675304</v>
      </c>
      <c r="M273">
        <v>11.566077594962429</v>
      </c>
      <c r="N273">
        <v>46.423725370708922</v>
      </c>
      <c r="O273">
        <v>45.180377818403407</v>
      </c>
      <c r="P273">
        <v>126.72029250457037</v>
      </c>
      <c r="Q273">
        <v>125.4812106439163</v>
      </c>
      <c r="R273">
        <v>92.675198049969353</v>
      </c>
      <c r="S273">
        <v>85.755636806824981</v>
      </c>
      <c r="T273">
        <v>2.1622971134106557</v>
      </c>
      <c r="U273">
        <v>60.98274002157499</v>
      </c>
      <c r="V273">
        <v>60.936551135824082</v>
      </c>
      <c r="W273">
        <v>0.55213951815893558</v>
      </c>
      <c r="X273">
        <v>99</v>
      </c>
      <c r="Y273">
        <v>5562</v>
      </c>
      <c r="Z273">
        <v>4923</v>
      </c>
      <c r="AA273">
        <v>639</v>
      </c>
      <c r="AB273">
        <v>999</v>
      </c>
    </row>
    <row r="274" spans="1:28" x14ac:dyDescent="0.3">
      <c r="A274">
        <v>5</v>
      </c>
      <c r="B274">
        <v>2021</v>
      </c>
      <c r="C274">
        <v>99</v>
      </c>
      <c r="D274">
        <v>35</v>
      </c>
      <c r="E274">
        <v>44441</v>
      </c>
      <c r="F274">
        <v>170</v>
      </c>
      <c r="G274">
        <v>99</v>
      </c>
      <c r="H274">
        <v>5450</v>
      </c>
      <c r="I274">
        <v>84.691871554182143</v>
      </c>
      <c r="J274">
        <v>12.737854644383964</v>
      </c>
      <c r="K274">
        <v>14.760750458715577</v>
      </c>
      <c r="L274">
        <v>59.707988990825747</v>
      </c>
      <c r="M274">
        <v>11.87738048970068</v>
      </c>
      <c r="N274">
        <v>45.753012048192787</v>
      </c>
      <c r="O274">
        <v>44.925184609405363</v>
      </c>
      <c r="P274">
        <v>124.31577924601631</v>
      </c>
      <c r="Q274">
        <v>126.18616401088222</v>
      </c>
      <c r="R274">
        <v>91.60408083948694</v>
      </c>
      <c r="S274">
        <v>86.20143801010515</v>
      </c>
      <c r="T274">
        <v>2.0228958143316049</v>
      </c>
      <c r="U274">
        <v>60.706238532110099</v>
      </c>
      <c r="V274">
        <v>60.559157987578224</v>
      </c>
      <c r="W274">
        <v>0.58220183486238508</v>
      </c>
      <c r="X274">
        <v>99</v>
      </c>
      <c r="Y274">
        <v>5450</v>
      </c>
      <c r="Z274">
        <v>5146</v>
      </c>
      <c r="AA274">
        <v>304</v>
      </c>
      <c r="AB274">
        <v>999</v>
      </c>
    </row>
    <row r="275" spans="1:28" x14ac:dyDescent="0.3">
      <c r="A275">
        <v>5</v>
      </c>
      <c r="B275">
        <v>2021</v>
      </c>
      <c r="C275">
        <v>99</v>
      </c>
      <c r="D275">
        <v>35</v>
      </c>
      <c r="E275">
        <v>44442</v>
      </c>
      <c r="F275">
        <v>170</v>
      </c>
      <c r="G275">
        <v>99</v>
      </c>
      <c r="H275">
        <v>4067</v>
      </c>
      <c r="I275">
        <v>85.03521022593786</v>
      </c>
      <c r="J275">
        <v>12.366540116426222</v>
      </c>
      <c r="K275">
        <v>14.664566019178778</v>
      </c>
      <c r="L275">
        <v>59.442643225965163</v>
      </c>
      <c r="M275">
        <v>11.848190331561669</v>
      </c>
      <c r="N275">
        <v>47.368767400658051</v>
      </c>
      <c r="O275">
        <v>46.597064034421678</v>
      </c>
      <c r="P275">
        <v>130.48772462667679</v>
      </c>
      <c r="Q275">
        <v>130.4368514300177</v>
      </c>
      <c r="R275">
        <v>93.341432548721798</v>
      </c>
      <c r="S275">
        <v>85.845709946848899</v>
      </c>
      <c r="T275">
        <v>2.2980259027525487</v>
      </c>
      <c r="U275">
        <v>60.878288664863511</v>
      </c>
      <c r="V275">
        <v>60.69306660373816</v>
      </c>
      <c r="W275">
        <v>0.64912712072780909</v>
      </c>
      <c r="X275">
        <v>99</v>
      </c>
      <c r="Y275">
        <v>4067</v>
      </c>
      <c r="Z275">
        <v>3951</v>
      </c>
      <c r="AA275">
        <v>116</v>
      </c>
      <c r="AB275">
        <v>999</v>
      </c>
    </row>
    <row r="276" spans="1:28" x14ac:dyDescent="0.3">
      <c r="A276">
        <v>5</v>
      </c>
      <c r="B276">
        <v>2021</v>
      </c>
      <c r="C276">
        <v>99</v>
      </c>
      <c r="D276">
        <v>35</v>
      </c>
      <c r="E276">
        <v>44443</v>
      </c>
      <c r="G276">
        <v>99</v>
      </c>
      <c r="X276">
        <v>99</v>
      </c>
      <c r="AB276">
        <v>999</v>
      </c>
    </row>
    <row r="277" spans="1:28" x14ac:dyDescent="0.3">
      <c r="A277">
        <v>5</v>
      </c>
      <c r="B277">
        <v>2021</v>
      </c>
      <c r="C277">
        <v>99</v>
      </c>
      <c r="D277">
        <v>35</v>
      </c>
      <c r="E277">
        <v>44444</v>
      </c>
      <c r="F277">
        <v>170</v>
      </c>
      <c r="G277">
        <v>99</v>
      </c>
      <c r="H277">
        <v>441</v>
      </c>
      <c r="I277">
        <v>86.401587301587313</v>
      </c>
      <c r="J277">
        <v>12.374149659863949</v>
      </c>
      <c r="K277">
        <v>15.073015873015878</v>
      </c>
      <c r="L277">
        <v>60.268027210884327</v>
      </c>
      <c r="M277">
        <v>12.108390022675742</v>
      </c>
      <c r="N277">
        <v>49.768707482993193</v>
      </c>
      <c r="O277">
        <v>48.303854875283442</v>
      </c>
      <c r="P277">
        <v>125.29024943310657</v>
      </c>
      <c r="Q277">
        <v>126.93650793650789</v>
      </c>
      <c r="R277">
        <v>99.526077097505677</v>
      </c>
      <c r="S277">
        <v>87.449433106575924</v>
      </c>
      <c r="T277">
        <v>2.6988662131519234</v>
      </c>
      <c r="U277">
        <v>60.759637188208615</v>
      </c>
      <c r="V277">
        <v>60.527200695797312</v>
      </c>
      <c r="W277">
        <v>0</v>
      </c>
      <c r="X277">
        <v>99</v>
      </c>
      <c r="Y277">
        <v>441</v>
      </c>
      <c r="Z277">
        <v>441</v>
      </c>
      <c r="AA277">
        <v>0</v>
      </c>
      <c r="AB277">
        <v>999</v>
      </c>
    </row>
    <row r="278" spans="1:28" x14ac:dyDescent="0.3">
      <c r="A278">
        <v>5</v>
      </c>
      <c r="B278">
        <v>2021</v>
      </c>
      <c r="C278">
        <v>99</v>
      </c>
      <c r="D278">
        <v>36</v>
      </c>
      <c r="E278">
        <v>44445</v>
      </c>
      <c r="F278">
        <v>170</v>
      </c>
      <c r="G278">
        <v>99</v>
      </c>
      <c r="H278">
        <v>5760</v>
      </c>
      <c r="I278">
        <v>83.494496519449498</v>
      </c>
      <c r="J278">
        <v>12.646772043420309</v>
      </c>
      <c r="K278">
        <v>14.636302083333332</v>
      </c>
      <c r="L278">
        <v>59.074182291666801</v>
      </c>
      <c r="M278">
        <v>11.920472290992176</v>
      </c>
      <c r="N278">
        <v>47.103027994667677</v>
      </c>
      <c r="O278">
        <v>46.277851837745182</v>
      </c>
      <c r="P278">
        <v>126.58731670158063</v>
      </c>
      <c r="Q278">
        <v>127.24947629023043</v>
      </c>
      <c r="R278">
        <v>90.952885164730702</v>
      </c>
      <c r="S278">
        <v>85.581603504094502</v>
      </c>
      <c r="T278">
        <v>1.9895300399130249</v>
      </c>
      <c r="U278">
        <v>60.78350694444444</v>
      </c>
      <c r="V278">
        <v>60.670647289481394</v>
      </c>
      <c r="W278">
        <v>0.5967013888888888</v>
      </c>
      <c r="X278">
        <v>99</v>
      </c>
      <c r="Y278">
        <v>5760</v>
      </c>
      <c r="Z278">
        <v>5251</v>
      </c>
      <c r="AA278">
        <v>509</v>
      </c>
      <c r="AB278">
        <v>999</v>
      </c>
    </row>
    <row r="279" spans="1:28" x14ac:dyDescent="0.3">
      <c r="A279">
        <v>5</v>
      </c>
      <c r="B279">
        <v>2021</v>
      </c>
      <c r="C279">
        <v>99</v>
      </c>
      <c r="D279">
        <v>36</v>
      </c>
      <c r="E279">
        <v>44446</v>
      </c>
      <c r="F279">
        <v>170</v>
      </c>
      <c r="G279">
        <v>99</v>
      </c>
      <c r="H279">
        <v>5637</v>
      </c>
      <c r="I279">
        <v>84.246177038571957</v>
      </c>
      <c r="J279">
        <v>12.57438723161693</v>
      </c>
      <c r="K279">
        <v>14.691346460883423</v>
      </c>
      <c r="L279">
        <v>59.420069185737155</v>
      </c>
      <c r="M279">
        <v>11.791563746912404</v>
      </c>
      <c r="N279">
        <v>46.549496484894547</v>
      </c>
      <c r="O279">
        <v>46.006460193805808</v>
      </c>
      <c r="P279">
        <v>123.76154284628539</v>
      </c>
      <c r="Q279">
        <v>126.89416682500477</v>
      </c>
      <c r="R279">
        <v>90.963936918107493</v>
      </c>
      <c r="S279">
        <v>85.831882956488883</v>
      </c>
      <c r="T279">
        <v>2.1169592292664969</v>
      </c>
      <c r="U279">
        <v>60.779670037253865</v>
      </c>
      <c r="V279">
        <v>60.644595447280111</v>
      </c>
      <c r="W279">
        <v>0.58577257406421868</v>
      </c>
      <c r="X279">
        <v>99</v>
      </c>
      <c r="Y279">
        <v>5637</v>
      </c>
      <c r="Z279">
        <v>5263</v>
      </c>
      <c r="AA279">
        <v>374</v>
      </c>
      <c r="AB279">
        <v>999</v>
      </c>
    </row>
    <row r="280" spans="1:28" x14ac:dyDescent="0.3">
      <c r="A280">
        <v>5</v>
      </c>
      <c r="B280">
        <v>2021</v>
      </c>
      <c r="C280">
        <v>99</v>
      </c>
      <c r="D280">
        <v>36</v>
      </c>
      <c r="E280">
        <v>44447</v>
      </c>
      <c r="F280">
        <v>170</v>
      </c>
      <c r="G280">
        <v>99</v>
      </c>
      <c r="H280">
        <v>5256</v>
      </c>
      <c r="I280">
        <v>84.169292230606686</v>
      </c>
      <c r="J280">
        <v>12.475839475839502</v>
      </c>
      <c r="K280">
        <v>14.736699010654499</v>
      </c>
      <c r="L280">
        <v>58.515608828006002</v>
      </c>
      <c r="M280">
        <v>12.11789516789514</v>
      </c>
      <c r="N280">
        <v>47.504095004094999</v>
      </c>
      <c r="O280">
        <v>46.723791973791968</v>
      </c>
      <c r="P280">
        <v>128.62469287469287</v>
      </c>
      <c r="Q280">
        <v>130.03153153153153</v>
      </c>
      <c r="R280">
        <v>90.958312858312638</v>
      </c>
      <c r="S280">
        <v>85.189557739557699</v>
      </c>
      <c r="T280">
        <v>2.2608595348149945</v>
      </c>
      <c r="U280">
        <v>60.723934550989355</v>
      </c>
      <c r="V280">
        <v>60.526840712257922</v>
      </c>
      <c r="W280">
        <v>0.58618721461187218</v>
      </c>
      <c r="X280">
        <v>99</v>
      </c>
      <c r="Y280">
        <v>5256</v>
      </c>
      <c r="Z280">
        <v>4884</v>
      </c>
      <c r="AA280">
        <v>372</v>
      </c>
      <c r="AB280">
        <v>999</v>
      </c>
    </row>
    <row r="281" spans="1:28" x14ac:dyDescent="0.3">
      <c r="A281">
        <v>5</v>
      </c>
      <c r="B281">
        <v>2021</v>
      </c>
      <c r="C281">
        <v>99</v>
      </c>
      <c r="D281">
        <v>36</v>
      </c>
      <c r="E281">
        <v>44448</v>
      </c>
      <c r="F281">
        <v>170</v>
      </c>
      <c r="G281">
        <v>99</v>
      </c>
      <c r="H281">
        <v>5830</v>
      </c>
      <c r="I281">
        <v>84.602967401417885</v>
      </c>
      <c r="J281">
        <v>12.762130623000161</v>
      </c>
      <c r="K281">
        <v>14.700245283018852</v>
      </c>
      <c r="L281">
        <v>59.597099485420316</v>
      </c>
      <c r="M281">
        <v>11.94312064746846</v>
      </c>
      <c r="N281">
        <v>47.231131187652927</v>
      </c>
      <c r="O281">
        <v>46.490118577075116</v>
      </c>
      <c r="P281">
        <v>125.83229813664596</v>
      </c>
      <c r="Q281">
        <v>128.14812723508379</v>
      </c>
      <c r="R281">
        <v>92.082815734989566</v>
      </c>
      <c r="S281">
        <v>86.062939958592352</v>
      </c>
      <c r="T281">
        <v>1.938114660018684</v>
      </c>
      <c r="U281">
        <v>60.71595197255575</v>
      </c>
      <c r="V281">
        <v>60.631395810278605</v>
      </c>
      <c r="W281">
        <v>0.59073756432246993</v>
      </c>
      <c r="X281">
        <v>99</v>
      </c>
      <c r="Y281">
        <v>5830</v>
      </c>
      <c r="Z281">
        <v>5313</v>
      </c>
      <c r="AA281">
        <v>517</v>
      </c>
      <c r="AB281">
        <v>999</v>
      </c>
    </row>
    <row r="282" spans="1:28" x14ac:dyDescent="0.3">
      <c r="A282">
        <v>5</v>
      </c>
      <c r="B282">
        <v>2021</v>
      </c>
      <c r="C282">
        <v>99</v>
      </c>
      <c r="D282">
        <v>36</v>
      </c>
      <c r="E282">
        <v>44449</v>
      </c>
      <c r="F282">
        <v>170</v>
      </c>
      <c r="G282">
        <v>99</v>
      </c>
      <c r="H282">
        <v>4225</v>
      </c>
      <c r="I282">
        <v>84.772284017269385</v>
      </c>
      <c r="J282">
        <v>12.446290650406501</v>
      </c>
      <c r="K282">
        <v>14.604939644970443</v>
      </c>
      <c r="L282">
        <v>59.290821301775054</v>
      </c>
      <c r="M282">
        <v>12.040243902439045</v>
      </c>
      <c r="N282">
        <v>47.28531504065041</v>
      </c>
      <c r="O282">
        <v>46.888211382113823</v>
      </c>
      <c r="P282">
        <v>125.58587398373984</v>
      </c>
      <c r="Q282">
        <v>127.43572154471543</v>
      </c>
      <c r="R282">
        <v>91.696646341463264</v>
      </c>
      <c r="S282">
        <v>85.66056910569074</v>
      </c>
      <c r="T282">
        <v>2.1586489945639422</v>
      </c>
      <c r="U282">
        <v>60.814201183431955</v>
      </c>
      <c r="V282">
        <v>60.692696394276453</v>
      </c>
      <c r="W282">
        <v>0.60662721893491123</v>
      </c>
      <c r="X282">
        <v>99</v>
      </c>
      <c r="Y282">
        <v>4225</v>
      </c>
      <c r="Z282">
        <v>3936</v>
      </c>
      <c r="AA282">
        <v>289</v>
      </c>
      <c r="AB282">
        <v>999</v>
      </c>
    </row>
    <row r="283" spans="1:28" x14ac:dyDescent="0.3">
      <c r="A283">
        <v>5</v>
      </c>
      <c r="B283">
        <v>2021</v>
      </c>
      <c r="C283">
        <v>99</v>
      </c>
      <c r="D283">
        <v>36</v>
      </c>
      <c r="E283">
        <v>44450</v>
      </c>
      <c r="G283">
        <v>99</v>
      </c>
      <c r="X283">
        <v>99</v>
      </c>
      <c r="AB283">
        <v>999</v>
      </c>
    </row>
    <row r="284" spans="1:28" x14ac:dyDescent="0.3">
      <c r="A284">
        <v>5</v>
      </c>
      <c r="B284">
        <v>2021</v>
      </c>
      <c r="C284">
        <v>99</v>
      </c>
      <c r="D284">
        <v>36</v>
      </c>
      <c r="E284">
        <v>44451</v>
      </c>
      <c r="G284">
        <v>99</v>
      </c>
      <c r="X284">
        <v>99</v>
      </c>
      <c r="AB284">
        <v>999</v>
      </c>
    </row>
    <row r="285" spans="1:28" x14ac:dyDescent="0.3">
      <c r="A285">
        <v>5</v>
      </c>
      <c r="B285">
        <v>2021</v>
      </c>
      <c r="C285">
        <v>99</v>
      </c>
      <c r="D285">
        <v>37</v>
      </c>
      <c r="E285">
        <v>44452</v>
      </c>
      <c r="F285">
        <v>170</v>
      </c>
      <c r="G285">
        <v>99</v>
      </c>
      <c r="H285">
        <v>6227</v>
      </c>
      <c r="I285">
        <v>83.007820772416508</v>
      </c>
      <c r="J285">
        <v>12.433368347338895</v>
      </c>
      <c r="K285">
        <v>14.56881644451575</v>
      </c>
      <c r="L285">
        <v>58.188657459450994</v>
      </c>
      <c r="M285">
        <v>12.168312324929964</v>
      </c>
      <c r="N285">
        <v>47.593137254901961</v>
      </c>
      <c r="O285">
        <v>46.711834733893561</v>
      </c>
      <c r="P285">
        <v>128.00175070028007</v>
      </c>
      <c r="Q285">
        <v>128.02205882352939</v>
      </c>
      <c r="R285">
        <v>90.416491596638821</v>
      </c>
      <c r="S285">
        <v>84.623634453781548</v>
      </c>
      <c r="T285">
        <v>2.1354480971768521</v>
      </c>
      <c r="U285">
        <v>60.794443552272384</v>
      </c>
      <c r="V285">
        <v>60.655955548313486</v>
      </c>
      <c r="W285">
        <v>0.64348803597237847</v>
      </c>
      <c r="X285">
        <v>99</v>
      </c>
      <c r="Y285">
        <v>6227</v>
      </c>
      <c r="Z285">
        <v>5712</v>
      </c>
      <c r="AA285">
        <v>515</v>
      </c>
      <c r="AB285">
        <v>999</v>
      </c>
    </row>
    <row r="286" spans="1:28" x14ac:dyDescent="0.3">
      <c r="A286">
        <v>5</v>
      </c>
      <c r="B286">
        <v>2021</v>
      </c>
      <c r="C286">
        <v>99</v>
      </c>
      <c r="D286">
        <v>37</v>
      </c>
      <c r="E286">
        <v>44453</v>
      </c>
      <c r="F286">
        <v>170</v>
      </c>
      <c r="G286">
        <v>99</v>
      </c>
      <c r="H286">
        <v>5806</v>
      </c>
      <c r="I286">
        <v>84.991215974792567</v>
      </c>
      <c r="J286">
        <v>12.84689393939394</v>
      </c>
      <c r="K286">
        <v>15.004336892869455</v>
      </c>
      <c r="L286">
        <v>59.094920771615598</v>
      </c>
      <c r="M286">
        <v>12.13772727272725</v>
      </c>
      <c r="N286">
        <v>47.083143939393935</v>
      </c>
      <c r="O286">
        <v>46.488636363636367</v>
      </c>
      <c r="P286">
        <v>125.62784090909091</v>
      </c>
      <c r="Q286">
        <v>127.27253787878789</v>
      </c>
      <c r="R286">
        <v>91.694507575757314</v>
      </c>
      <c r="S286">
        <v>86.070909090908899</v>
      </c>
      <c r="T286">
        <v>2.1574429534755204</v>
      </c>
      <c r="U286">
        <v>60.560282466414058</v>
      </c>
      <c r="V286">
        <v>60.436821310485954</v>
      </c>
      <c r="W286">
        <v>0.64984498794350676</v>
      </c>
      <c r="X286">
        <v>99</v>
      </c>
      <c r="Y286">
        <v>5806</v>
      </c>
      <c r="Z286">
        <v>5280</v>
      </c>
      <c r="AA286">
        <v>526</v>
      </c>
      <c r="AB286">
        <v>999</v>
      </c>
    </row>
    <row r="287" spans="1:28" x14ac:dyDescent="0.3">
      <c r="A287">
        <v>5</v>
      </c>
      <c r="B287">
        <v>2021</v>
      </c>
      <c r="C287">
        <v>99</v>
      </c>
      <c r="D287">
        <v>37</v>
      </c>
      <c r="E287">
        <v>44454</v>
      </c>
      <c r="F287">
        <v>170</v>
      </c>
      <c r="G287">
        <v>99</v>
      </c>
      <c r="H287">
        <v>5824</v>
      </c>
      <c r="I287">
        <v>84.061572795582535</v>
      </c>
      <c r="J287">
        <v>12.261398627341892</v>
      </c>
      <c r="K287">
        <v>14.712922390109894</v>
      </c>
      <c r="L287">
        <v>58.920925480769341</v>
      </c>
      <c r="M287">
        <v>11.836208495640831</v>
      </c>
      <c r="N287">
        <v>47.19328510480431</v>
      </c>
      <c r="O287">
        <v>46.453533667223134</v>
      </c>
      <c r="P287">
        <v>128.02986458913003</v>
      </c>
      <c r="Q287">
        <v>128.14338712669269</v>
      </c>
      <c r="R287">
        <v>92.111704693006729</v>
      </c>
      <c r="S287">
        <v>85.286737154516885</v>
      </c>
      <c r="T287">
        <v>2.4515237627680002</v>
      </c>
      <c r="U287">
        <v>60.828468406593394</v>
      </c>
      <c r="V287">
        <v>60.688969410199341</v>
      </c>
      <c r="W287">
        <v>0.50618131868131877</v>
      </c>
      <c r="X287">
        <v>99</v>
      </c>
      <c r="Y287">
        <v>5824</v>
      </c>
      <c r="Z287">
        <v>5391</v>
      </c>
      <c r="AA287">
        <v>433</v>
      </c>
      <c r="AB287">
        <v>999</v>
      </c>
    </row>
    <row r="288" spans="1:28" x14ac:dyDescent="0.3">
      <c r="A288">
        <v>5</v>
      </c>
      <c r="B288">
        <v>2021</v>
      </c>
      <c r="C288">
        <v>99</v>
      </c>
      <c r="D288">
        <v>37</v>
      </c>
      <c r="E288">
        <v>44455</v>
      </c>
      <c r="F288">
        <v>170</v>
      </c>
      <c r="G288">
        <v>99</v>
      </c>
      <c r="H288">
        <v>5586</v>
      </c>
      <c r="I288">
        <v>85.381793762606563</v>
      </c>
      <c r="J288">
        <v>12.625949736995924</v>
      </c>
      <c r="K288">
        <v>14.903530254206981</v>
      </c>
      <c r="L288">
        <v>59.005767991406799</v>
      </c>
      <c r="M288">
        <v>12.190492889148622</v>
      </c>
      <c r="N288">
        <v>46.699396064679512</v>
      </c>
      <c r="O288">
        <v>46.143775569842191</v>
      </c>
      <c r="P288">
        <v>128.12390414962007</v>
      </c>
      <c r="Q288">
        <v>129.53574907461524</v>
      </c>
      <c r="R288">
        <v>91.96641340346784</v>
      </c>
      <c r="S288">
        <v>85.931891681278017</v>
      </c>
      <c r="T288">
        <v>2.2775805172110561</v>
      </c>
      <c r="U288">
        <v>60.620658789831744</v>
      </c>
      <c r="V288">
        <v>60.484859633581763</v>
      </c>
      <c r="W288">
        <v>0.47440028643036175</v>
      </c>
      <c r="X288">
        <v>99</v>
      </c>
      <c r="Y288">
        <v>5586</v>
      </c>
      <c r="Z288">
        <v>5133</v>
      </c>
      <c r="AA288">
        <v>453</v>
      </c>
      <c r="AB288">
        <v>999</v>
      </c>
    </row>
    <row r="289" spans="1:28" x14ac:dyDescent="0.3">
      <c r="A289">
        <v>5</v>
      </c>
      <c r="B289">
        <v>2021</v>
      </c>
      <c r="C289">
        <v>99</v>
      </c>
      <c r="D289">
        <v>37</v>
      </c>
      <c r="E289">
        <v>44456</v>
      </c>
      <c r="F289">
        <v>170</v>
      </c>
      <c r="G289">
        <v>99</v>
      </c>
      <c r="H289">
        <v>3879</v>
      </c>
      <c r="I289">
        <v>86.041067281184723</v>
      </c>
      <c r="J289">
        <v>12.713003514463358</v>
      </c>
      <c r="K289">
        <v>15.287880897138425</v>
      </c>
      <c r="L289">
        <v>60.006241299303888</v>
      </c>
      <c r="M289">
        <v>12.089267369559312</v>
      </c>
      <c r="N289">
        <v>46.891592322249267</v>
      </c>
      <c r="O289">
        <v>45.71478778048121</v>
      </c>
      <c r="P289">
        <v>126.35658286023248</v>
      </c>
      <c r="Q289">
        <v>125.0624493106245</v>
      </c>
      <c r="R289">
        <v>93.694187618275123</v>
      </c>
      <c r="S289">
        <v>87.35279805352819</v>
      </c>
      <c r="T289">
        <v>2.5748773826750639</v>
      </c>
      <c r="U289">
        <v>60.533384893013647</v>
      </c>
      <c r="V289">
        <v>60.38945804103912</v>
      </c>
      <c r="W289">
        <v>0.53699407063676208</v>
      </c>
      <c r="X289">
        <v>99</v>
      </c>
      <c r="Y289">
        <v>3879</v>
      </c>
      <c r="Z289">
        <v>3699</v>
      </c>
      <c r="AA289">
        <v>180</v>
      </c>
      <c r="AB289">
        <v>999</v>
      </c>
    </row>
    <row r="290" spans="1:28" x14ac:dyDescent="0.3">
      <c r="A290">
        <v>5</v>
      </c>
      <c r="B290">
        <v>2021</v>
      </c>
      <c r="C290">
        <v>99</v>
      </c>
      <c r="D290">
        <v>37</v>
      </c>
      <c r="E290">
        <v>44457</v>
      </c>
      <c r="F290">
        <v>170</v>
      </c>
      <c r="G290">
        <v>99</v>
      </c>
      <c r="H290">
        <v>702</v>
      </c>
      <c r="I290">
        <v>84.744871794871756</v>
      </c>
      <c r="J290">
        <v>12.641025641025623</v>
      </c>
      <c r="K290">
        <v>15.535612535612524</v>
      </c>
      <c r="L290">
        <v>57.447008547008579</v>
      </c>
      <c r="M290">
        <v>12.42450142450144</v>
      </c>
      <c r="N290">
        <v>50.387464387464384</v>
      </c>
      <c r="O290">
        <v>49.631054131054121</v>
      </c>
      <c r="P290">
        <v>131.3774928774929</v>
      </c>
      <c r="Q290">
        <v>133.22792022792021</v>
      </c>
      <c r="R290">
        <v>92.072364672364643</v>
      </c>
      <c r="S290">
        <v>85.407122507122565</v>
      </c>
      <c r="T290">
        <v>2.8945868945868951</v>
      </c>
      <c r="U290">
        <v>60.254985754985746</v>
      </c>
      <c r="V290">
        <v>59.905008668584045</v>
      </c>
      <c r="W290">
        <v>0.81481481481481477</v>
      </c>
      <c r="X290">
        <v>99</v>
      </c>
      <c r="Y290">
        <v>702</v>
      </c>
      <c r="Z290">
        <v>702</v>
      </c>
      <c r="AA290">
        <v>0</v>
      </c>
      <c r="AB290">
        <v>999</v>
      </c>
    </row>
    <row r="291" spans="1:28" x14ac:dyDescent="0.3">
      <c r="A291">
        <v>5</v>
      </c>
      <c r="B291">
        <v>2021</v>
      </c>
      <c r="C291">
        <v>99</v>
      </c>
      <c r="D291">
        <v>37</v>
      </c>
      <c r="E291">
        <v>44458</v>
      </c>
      <c r="G291">
        <v>99</v>
      </c>
      <c r="X291">
        <v>99</v>
      </c>
      <c r="AB291">
        <v>999</v>
      </c>
    </row>
    <row r="292" spans="1:28" x14ac:dyDescent="0.3">
      <c r="A292">
        <v>5</v>
      </c>
      <c r="B292">
        <v>2021</v>
      </c>
      <c r="C292">
        <v>99</v>
      </c>
      <c r="D292">
        <v>38</v>
      </c>
      <c r="E292">
        <v>44459</v>
      </c>
      <c r="F292">
        <v>170</v>
      </c>
      <c r="G292">
        <v>99</v>
      </c>
      <c r="H292">
        <v>6076</v>
      </c>
      <c r="I292">
        <v>81.718317959734719</v>
      </c>
      <c r="J292">
        <v>11.971531326897596</v>
      </c>
      <c r="K292">
        <v>14.070531599736629</v>
      </c>
      <c r="L292">
        <v>58.304433838051601</v>
      </c>
      <c r="M292">
        <v>11.964754874124498</v>
      </c>
      <c r="N292">
        <v>47.418133636191563</v>
      </c>
      <c r="O292">
        <v>46.685216732916913</v>
      </c>
      <c r="P292">
        <v>127.1060003785728</v>
      </c>
      <c r="Q292">
        <v>126.74730266893803</v>
      </c>
      <c r="R292">
        <v>88.936021200075615</v>
      </c>
      <c r="S292">
        <v>83.967139882642655</v>
      </c>
      <c r="T292">
        <v>2.0990002728390351</v>
      </c>
      <c r="U292">
        <v>61.224818959842011</v>
      </c>
      <c r="V292">
        <v>61.276201801311885</v>
      </c>
      <c r="W292">
        <v>0.60829493087557607</v>
      </c>
      <c r="X292">
        <v>99</v>
      </c>
      <c r="Y292">
        <v>6076</v>
      </c>
      <c r="Z292">
        <v>5283</v>
      </c>
      <c r="AA292">
        <v>793</v>
      </c>
      <c r="AB292">
        <v>999</v>
      </c>
    </row>
    <row r="293" spans="1:28" x14ac:dyDescent="0.3">
      <c r="A293">
        <v>5</v>
      </c>
      <c r="B293">
        <v>2021</v>
      </c>
      <c r="C293">
        <v>99</v>
      </c>
      <c r="D293">
        <v>38</v>
      </c>
      <c r="E293">
        <v>44460</v>
      </c>
      <c r="F293">
        <v>170</v>
      </c>
      <c r="G293">
        <v>99</v>
      </c>
      <c r="H293">
        <v>5862</v>
      </c>
      <c r="I293">
        <v>84.662981907819486</v>
      </c>
      <c r="J293">
        <v>12.663650190114064</v>
      </c>
      <c r="K293">
        <v>14.939989764585524</v>
      </c>
      <c r="L293">
        <v>59.242765267826734</v>
      </c>
      <c r="M293">
        <v>11.763688212927732</v>
      </c>
      <c r="N293">
        <v>47.503422053231922</v>
      </c>
      <c r="O293">
        <v>46.929087452471485</v>
      </c>
      <c r="P293">
        <v>129.07756653992402</v>
      </c>
      <c r="Q293">
        <v>130.46254752851709</v>
      </c>
      <c r="R293">
        <v>91.97152091254776</v>
      </c>
      <c r="S293">
        <v>85.931444866920003</v>
      </c>
      <c r="T293">
        <v>2.2763395744714514</v>
      </c>
      <c r="U293">
        <v>60.602354145342893</v>
      </c>
      <c r="V293">
        <v>60.532483958112401</v>
      </c>
      <c r="W293">
        <v>0.55919481405663596</v>
      </c>
      <c r="X293">
        <v>99</v>
      </c>
      <c r="Y293">
        <v>5862</v>
      </c>
      <c r="Z293">
        <v>5260</v>
      </c>
      <c r="AA293">
        <v>602</v>
      </c>
      <c r="AB293">
        <v>999</v>
      </c>
    </row>
    <row r="294" spans="1:28" x14ac:dyDescent="0.3">
      <c r="A294">
        <v>5</v>
      </c>
      <c r="B294">
        <v>2021</v>
      </c>
      <c r="C294">
        <v>99</v>
      </c>
      <c r="D294">
        <v>38</v>
      </c>
      <c r="E294">
        <v>44461</v>
      </c>
      <c r="F294">
        <v>170</v>
      </c>
      <c r="G294">
        <v>99</v>
      </c>
      <c r="H294">
        <v>5629</v>
      </c>
      <c r="I294">
        <v>84.144768159752218</v>
      </c>
      <c r="J294">
        <v>12.589971724787951</v>
      </c>
      <c r="K294">
        <v>14.812202877953412</v>
      </c>
      <c r="L294">
        <v>58.778717356546544</v>
      </c>
      <c r="M294">
        <v>11.769726672950037</v>
      </c>
      <c r="N294">
        <v>47.319886899151761</v>
      </c>
      <c r="O294">
        <v>46.903675777568317</v>
      </c>
      <c r="P294">
        <v>128.67332704995289</v>
      </c>
      <c r="Q294">
        <v>131.26069745523097</v>
      </c>
      <c r="R294">
        <v>90.463298774740863</v>
      </c>
      <c r="S294">
        <v>85.189707822808643</v>
      </c>
      <c r="T294">
        <v>2.2222311531654686</v>
      </c>
      <c r="U294">
        <v>60.668502398294542</v>
      </c>
      <c r="V294">
        <v>60.489395140669586</v>
      </c>
      <c r="W294">
        <v>0.70101261325279773</v>
      </c>
      <c r="X294">
        <v>99</v>
      </c>
      <c r="Y294">
        <v>5629</v>
      </c>
      <c r="Z294">
        <v>5305</v>
      </c>
      <c r="AA294">
        <v>324</v>
      </c>
      <c r="AB294">
        <v>999</v>
      </c>
    </row>
    <row r="295" spans="1:28" x14ac:dyDescent="0.3">
      <c r="A295">
        <v>5</v>
      </c>
      <c r="B295">
        <v>2021</v>
      </c>
      <c r="C295">
        <v>99</v>
      </c>
      <c r="D295">
        <v>38</v>
      </c>
      <c r="E295">
        <v>44462</v>
      </c>
      <c r="F295">
        <v>170</v>
      </c>
      <c r="G295">
        <v>99</v>
      </c>
      <c r="H295">
        <v>5902</v>
      </c>
      <c r="I295">
        <v>84.734378166398386</v>
      </c>
      <c r="J295">
        <v>12.567436533689621</v>
      </c>
      <c r="K295">
        <v>14.63012029820406</v>
      </c>
      <c r="L295">
        <v>58.972836326668798</v>
      </c>
      <c r="M295">
        <v>11.907883183813675</v>
      </c>
      <c r="N295">
        <v>47.266272189349117</v>
      </c>
      <c r="O295">
        <v>46.706241649169691</v>
      </c>
      <c r="P295">
        <v>128.54666921168163</v>
      </c>
      <c r="Q295">
        <v>131.49532353502579</v>
      </c>
      <c r="R295">
        <v>90.833861423935616</v>
      </c>
      <c r="S295">
        <v>85.463599923649596</v>
      </c>
      <c r="T295">
        <v>2.0626837645144374</v>
      </c>
      <c r="U295">
        <v>60.805997966790898</v>
      </c>
      <c r="V295">
        <v>60.698397237523992</v>
      </c>
      <c r="W295">
        <v>0.59115554049474717</v>
      </c>
      <c r="X295">
        <v>99</v>
      </c>
      <c r="Y295">
        <v>5902</v>
      </c>
      <c r="Z295">
        <v>5239</v>
      </c>
      <c r="AA295">
        <v>663</v>
      </c>
      <c r="AB295">
        <v>999</v>
      </c>
    </row>
    <row r="296" spans="1:28" x14ac:dyDescent="0.3">
      <c r="A296">
        <v>5</v>
      </c>
      <c r="B296">
        <v>2021</v>
      </c>
      <c r="C296">
        <v>99</v>
      </c>
      <c r="D296">
        <v>38</v>
      </c>
      <c r="E296">
        <v>44463</v>
      </c>
      <c r="F296">
        <v>170</v>
      </c>
      <c r="G296">
        <v>99</v>
      </c>
      <c r="H296">
        <v>3725</v>
      </c>
      <c r="I296">
        <v>85.140859059122548</v>
      </c>
      <c r="J296">
        <v>12.380853957030173</v>
      </c>
      <c r="K296">
        <v>14.839967785234901</v>
      </c>
      <c r="L296">
        <v>58.897326174496563</v>
      </c>
      <c r="M296">
        <v>12.06603209137883</v>
      </c>
      <c r="N296">
        <v>47.657601305412015</v>
      </c>
      <c r="O296">
        <v>47.078324721240151</v>
      </c>
      <c r="P296">
        <v>129.10171335327715</v>
      </c>
      <c r="Q296">
        <v>131.45499048137069</v>
      </c>
      <c r="R296">
        <v>90.205058471580244</v>
      </c>
      <c r="S296">
        <v>85.763067718248735</v>
      </c>
      <c r="T296">
        <v>2.4591138282047242</v>
      </c>
      <c r="U296">
        <v>60.733959731543642</v>
      </c>
      <c r="V296">
        <v>60.529939113096603</v>
      </c>
      <c r="W296">
        <v>0.74308724832214779</v>
      </c>
      <c r="X296">
        <v>99</v>
      </c>
      <c r="Y296">
        <v>3725</v>
      </c>
      <c r="Z296">
        <v>3677</v>
      </c>
      <c r="AA296">
        <v>48</v>
      </c>
      <c r="AB296">
        <v>999</v>
      </c>
    </row>
    <row r="297" spans="1:28" x14ac:dyDescent="0.3">
      <c r="A297">
        <v>5</v>
      </c>
      <c r="B297">
        <v>2021</v>
      </c>
      <c r="C297">
        <v>99</v>
      </c>
      <c r="D297">
        <v>38</v>
      </c>
      <c r="E297">
        <v>44464</v>
      </c>
      <c r="F297">
        <v>170</v>
      </c>
      <c r="G297">
        <v>99</v>
      </c>
      <c r="H297">
        <v>1143</v>
      </c>
      <c r="I297">
        <v>87.452580927384091</v>
      </c>
      <c r="J297">
        <v>12.365704286964124</v>
      </c>
      <c r="K297">
        <v>15.119860017497787</v>
      </c>
      <c r="L297">
        <v>60.031671041119914</v>
      </c>
      <c r="M297">
        <v>12.510411198600176</v>
      </c>
      <c r="N297">
        <v>47.325459317585299</v>
      </c>
      <c r="O297">
        <v>47.001749781277347</v>
      </c>
      <c r="P297">
        <v>195.16885389326328</v>
      </c>
      <c r="Q297">
        <v>189.07436570428695</v>
      </c>
      <c r="R297">
        <v>93.257392825896886</v>
      </c>
      <c r="S297">
        <v>87.661942257217831</v>
      </c>
      <c r="T297">
        <v>2.7541557305336606</v>
      </c>
      <c r="U297">
        <v>60.738407699037609</v>
      </c>
      <c r="V297">
        <v>60.454978067484944</v>
      </c>
      <c r="W297">
        <v>0.82152230971128559</v>
      </c>
      <c r="X297">
        <v>99</v>
      </c>
      <c r="Y297">
        <v>1143</v>
      </c>
      <c r="Z297">
        <v>1143</v>
      </c>
      <c r="AA297">
        <v>0</v>
      </c>
      <c r="AB297">
        <v>999</v>
      </c>
    </row>
    <row r="298" spans="1:28" x14ac:dyDescent="0.3">
      <c r="A298">
        <v>5</v>
      </c>
      <c r="B298">
        <v>2021</v>
      </c>
      <c r="C298">
        <v>99</v>
      </c>
      <c r="D298">
        <v>38</v>
      </c>
      <c r="E298">
        <v>44465</v>
      </c>
      <c r="G298">
        <v>99</v>
      </c>
      <c r="X298">
        <v>99</v>
      </c>
      <c r="AB298">
        <v>999</v>
      </c>
    </row>
    <row r="299" spans="1:28" x14ac:dyDescent="0.3">
      <c r="A299">
        <v>5</v>
      </c>
      <c r="B299">
        <v>2021</v>
      </c>
      <c r="C299">
        <v>99</v>
      </c>
      <c r="D299">
        <v>39</v>
      </c>
      <c r="E299">
        <v>44466</v>
      </c>
      <c r="F299">
        <v>170</v>
      </c>
      <c r="G299">
        <v>99</v>
      </c>
      <c r="H299">
        <v>6792</v>
      </c>
      <c r="I299">
        <v>85.486322132430189</v>
      </c>
      <c r="J299">
        <v>12.796276417309585</v>
      </c>
      <c r="K299">
        <v>15.107342461719664</v>
      </c>
      <c r="L299">
        <v>59.849829210836013</v>
      </c>
      <c r="M299">
        <v>11.986212680308656</v>
      </c>
      <c r="N299">
        <v>47.203455216370351</v>
      </c>
      <c r="O299">
        <v>46.398523985239855</v>
      </c>
      <c r="P299">
        <v>127.969976517947</v>
      </c>
      <c r="Q299">
        <v>128.93643072794362</v>
      </c>
      <c r="R299">
        <v>92.644917812814484</v>
      </c>
      <c r="S299">
        <v>86.803958403220406</v>
      </c>
      <c r="T299">
        <v>2.3110660444100759</v>
      </c>
      <c r="U299">
        <v>60.509275618374552</v>
      </c>
      <c r="V299">
        <v>60.478789807877909</v>
      </c>
      <c r="W299">
        <v>0.56478209658421685</v>
      </c>
      <c r="X299">
        <v>99</v>
      </c>
      <c r="Y299">
        <v>6792</v>
      </c>
      <c r="Z299">
        <v>5962</v>
      </c>
      <c r="AA299">
        <v>830</v>
      </c>
      <c r="AB299">
        <v>999</v>
      </c>
    </row>
    <row r="300" spans="1:28" x14ac:dyDescent="0.3">
      <c r="A300">
        <v>5</v>
      </c>
      <c r="B300">
        <v>2021</v>
      </c>
      <c r="C300">
        <v>99</v>
      </c>
      <c r="D300">
        <v>39</v>
      </c>
      <c r="E300">
        <v>44467</v>
      </c>
      <c r="F300">
        <v>170</v>
      </c>
      <c r="G300">
        <v>99</v>
      </c>
      <c r="H300">
        <v>5864</v>
      </c>
      <c r="I300">
        <v>84.970890172763006</v>
      </c>
      <c r="J300">
        <v>12.693421998562188</v>
      </c>
      <c r="K300">
        <v>15.121087994542981</v>
      </c>
      <c r="L300">
        <v>59.212066848567694</v>
      </c>
      <c r="M300">
        <v>12.071818835370218</v>
      </c>
      <c r="N300">
        <v>47.434579439252317</v>
      </c>
      <c r="O300">
        <v>46.890905823148806</v>
      </c>
      <c r="P300">
        <v>127.51312005751259</v>
      </c>
      <c r="Q300">
        <v>130.77588066139469</v>
      </c>
      <c r="R300">
        <v>91.45248023005017</v>
      </c>
      <c r="S300">
        <v>86.411071171819074</v>
      </c>
      <c r="T300">
        <v>2.4276659959807958</v>
      </c>
      <c r="U300">
        <v>60.540075034106394</v>
      </c>
      <c r="V300">
        <v>60.394704600986621</v>
      </c>
      <c r="W300">
        <v>0.67257844474761241</v>
      </c>
      <c r="X300">
        <v>99</v>
      </c>
      <c r="Y300">
        <v>5864</v>
      </c>
      <c r="Z300">
        <v>5564</v>
      </c>
      <c r="AA300">
        <v>300</v>
      </c>
      <c r="AB300">
        <v>999</v>
      </c>
    </row>
    <row r="301" spans="1:28" x14ac:dyDescent="0.3">
      <c r="A301">
        <v>5</v>
      </c>
      <c r="B301">
        <v>2021</v>
      </c>
      <c r="C301">
        <v>99</v>
      </c>
      <c r="D301">
        <v>39</v>
      </c>
      <c r="E301">
        <v>44468</v>
      </c>
      <c r="F301">
        <v>170</v>
      </c>
      <c r="G301">
        <v>99</v>
      </c>
      <c r="H301">
        <v>6192</v>
      </c>
      <c r="I301">
        <v>85.900177641686682</v>
      </c>
      <c r="J301">
        <v>12.516873146047796</v>
      </c>
      <c r="K301">
        <v>14.777879521963815</v>
      </c>
      <c r="L301">
        <v>59.555390826873392</v>
      </c>
      <c r="M301">
        <v>12.017763043098897</v>
      </c>
      <c r="N301">
        <v>46.614901413365914</v>
      </c>
      <c r="O301">
        <v>46.008375501657667</v>
      </c>
      <c r="P301">
        <v>127.66655034025479</v>
      </c>
      <c r="Q301">
        <v>129.36817309370096</v>
      </c>
      <c r="R301">
        <v>91.369359623102483</v>
      </c>
      <c r="S301">
        <v>86.184330832315382</v>
      </c>
      <c r="T301">
        <v>2.2610063759160197</v>
      </c>
      <c r="U301">
        <v>60.767603359173144</v>
      </c>
      <c r="V301">
        <v>60.640965027701355</v>
      </c>
      <c r="W301">
        <v>0.71075581395348852</v>
      </c>
      <c r="X301">
        <v>99</v>
      </c>
      <c r="Y301">
        <v>6192</v>
      </c>
      <c r="Z301">
        <v>5731</v>
      </c>
      <c r="AA301">
        <v>461</v>
      </c>
      <c r="AB301">
        <v>999</v>
      </c>
    </row>
    <row r="302" spans="1:28" x14ac:dyDescent="0.3">
      <c r="A302">
        <v>5</v>
      </c>
      <c r="B302">
        <v>2021</v>
      </c>
      <c r="C302">
        <v>99</v>
      </c>
      <c r="D302">
        <v>39</v>
      </c>
      <c r="E302">
        <v>44469</v>
      </c>
      <c r="F302">
        <v>170</v>
      </c>
      <c r="G302">
        <v>99</v>
      </c>
      <c r="H302">
        <v>5482</v>
      </c>
      <c r="I302">
        <v>85.389985401192789</v>
      </c>
      <c r="J302">
        <v>12.885000000000028</v>
      </c>
      <c r="K302">
        <v>15.017790952207227</v>
      </c>
      <c r="L302">
        <v>59.571743889091842</v>
      </c>
      <c r="M302">
        <v>11.813139534883703</v>
      </c>
      <c r="N302">
        <v>46.853682170542641</v>
      </c>
      <c r="O302">
        <v>45.936046511627922</v>
      </c>
      <c r="P302">
        <v>127.34031007751938</v>
      </c>
      <c r="Q302">
        <v>128.09399224806202</v>
      </c>
      <c r="R302">
        <v>91.907209302325612</v>
      </c>
      <c r="S302">
        <v>86.301395348837247</v>
      </c>
      <c r="T302">
        <v>2.1327909522072002</v>
      </c>
      <c r="U302">
        <v>60.523349142648655</v>
      </c>
      <c r="V302">
        <v>60.374839004954779</v>
      </c>
      <c r="W302">
        <v>0.70156877052170752</v>
      </c>
      <c r="X302">
        <v>99</v>
      </c>
      <c r="Y302">
        <v>5482</v>
      </c>
      <c r="Z302">
        <v>5160</v>
      </c>
      <c r="AA302">
        <v>322</v>
      </c>
      <c r="AB302">
        <v>999</v>
      </c>
    </row>
    <row r="303" spans="1:28" x14ac:dyDescent="0.3">
      <c r="A303">
        <v>5</v>
      </c>
      <c r="B303">
        <v>2021</v>
      </c>
      <c r="C303">
        <v>99</v>
      </c>
      <c r="D303">
        <v>39</v>
      </c>
      <c r="E303">
        <v>44470</v>
      </c>
      <c r="F303">
        <v>170</v>
      </c>
      <c r="G303">
        <v>99</v>
      </c>
      <c r="H303">
        <v>3464</v>
      </c>
      <c r="I303">
        <v>86.44174364538155</v>
      </c>
      <c r="J303">
        <v>12.887935174069632</v>
      </c>
      <c r="K303">
        <v>15.231457852193978</v>
      </c>
      <c r="L303">
        <v>59.782627020785114</v>
      </c>
      <c r="M303">
        <v>11.71086434573828</v>
      </c>
      <c r="N303">
        <v>46.933973589435759</v>
      </c>
      <c r="O303">
        <v>46.171968787515006</v>
      </c>
      <c r="P303">
        <v>126.6824729891957</v>
      </c>
      <c r="Q303">
        <v>128.02881152460984</v>
      </c>
      <c r="R303">
        <v>92.831812725090018</v>
      </c>
      <c r="S303">
        <v>86.580192076830727</v>
      </c>
      <c r="T303">
        <v>2.3435226781243435</v>
      </c>
      <c r="U303">
        <v>60.440819861431891</v>
      </c>
      <c r="V303">
        <v>60.279053811540315</v>
      </c>
      <c r="W303">
        <v>0.74076212471131653</v>
      </c>
      <c r="X303">
        <v>99</v>
      </c>
      <c r="Y303">
        <v>3464</v>
      </c>
      <c r="Z303">
        <v>3332</v>
      </c>
      <c r="AA303">
        <v>132</v>
      </c>
      <c r="AB303">
        <v>999</v>
      </c>
    </row>
    <row r="304" spans="1:28" x14ac:dyDescent="0.3">
      <c r="A304">
        <v>5</v>
      </c>
      <c r="B304">
        <v>2021</v>
      </c>
      <c r="C304">
        <v>99</v>
      </c>
      <c r="D304">
        <v>39</v>
      </c>
      <c r="E304">
        <v>44471</v>
      </c>
      <c r="F304">
        <v>170</v>
      </c>
      <c r="G304">
        <v>99</v>
      </c>
      <c r="H304">
        <v>1045</v>
      </c>
      <c r="I304">
        <v>88.797033492823061</v>
      </c>
      <c r="J304">
        <v>12.689186602870819</v>
      </c>
      <c r="K304">
        <v>15.320956937799036</v>
      </c>
      <c r="L304">
        <v>59.987177033492848</v>
      </c>
      <c r="M304">
        <v>12.328229665071776</v>
      </c>
      <c r="N304">
        <v>47.113875598086118</v>
      </c>
      <c r="O304">
        <v>46.137799043062195</v>
      </c>
      <c r="P304">
        <v>180.84593301435407</v>
      </c>
      <c r="Q304">
        <v>173.06220095693786</v>
      </c>
      <c r="R304">
        <v>92.556172248803676</v>
      </c>
      <c r="S304">
        <v>87.636363636363683</v>
      </c>
      <c r="T304">
        <v>2.6317703349282167</v>
      </c>
      <c r="U304">
        <v>60.514832535885162</v>
      </c>
      <c r="V304">
        <v>60.284958641953011</v>
      </c>
      <c r="W304">
        <v>0.98947368421052628</v>
      </c>
      <c r="X304">
        <v>99</v>
      </c>
      <c r="Y304">
        <v>1045</v>
      </c>
      <c r="Z304">
        <v>1045</v>
      </c>
      <c r="AA304">
        <v>0</v>
      </c>
      <c r="AB304">
        <v>999</v>
      </c>
    </row>
    <row r="305" spans="1:28" x14ac:dyDescent="0.3">
      <c r="A305">
        <v>5</v>
      </c>
      <c r="B305">
        <v>2021</v>
      </c>
      <c r="C305">
        <v>99</v>
      </c>
      <c r="D305">
        <v>39</v>
      </c>
      <c r="E305">
        <v>44472</v>
      </c>
      <c r="G305">
        <v>99</v>
      </c>
      <c r="X305">
        <v>99</v>
      </c>
      <c r="AB305">
        <v>999</v>
      </c>
    </row>
    <row r="306" spans="1:28" x14ac:dyDescent="0.3">
      <c r="A306">
        <v>5</v>
      </c>
      <c r="B306">
        <v>2021</v>
      </c>
      <c r="C306">
        <v>99</v>
      </c>
      <c r="D306">
        <v>40</v>
      </c>
      <c r="E306">
        <v>44473</v>
      </c>
      <c r="F306">
        <v>170</v>
      </c>
      <c r="G306">
        <v>99</v>
      </c>
      <c r="H306">
        <v>6840</v>
      </c>
      <c r="I306">
        <v>83.620804085937124</v>
      </c>
      <c r="J306">
        <v>12.643206131247016</v>
      </c>
      <c r="K306">
        <v>14.684600877192999</v>
      </c>
      <c r="L306">
        <v>58.665421052631743</v>
      </c>
      <c r="M306">
        <v>12.012294427590589</v>
      </c>
      <c r="N306">
        <v>47.254031614242386</v>
      </c>
      <c r="O306">
        <v>46.859811591888878</v>
      </c>
      <c r="P306">
        <v>129.33290755229123</v>
      </c>
      <c r="Q306">
        <v>130.9091489701421</v>
      </c>
      <c r="R306">
        <v>91.783266805045187</v>
      </c>
      <c r="S306">
        <v>85.531789877055871</v>
      </c>
      <c r="T306">
        <v>2.0413947459459827</v>
      </c>
      <c r="U306">
        <v>60.751900584795287</v>
      </c>
      <c r="V306">
        <v>60.647842754859731</v>
      </c>
      <c r="W306">
        <v>0.63596491228070162</v>
      </c>
      <c r="X306">
        <v>99</v>
      </c>
      <c r="Y306">
        <v>6840</v>
      </c>
      <c r="Z306">
        <v>6263</v>
      </c>
      <c r="AA306">
        <v>577</v>
      </c>
      <c r="AB306">
        <v>999</v>
      </c>
    </row>
    <row r="307" spans="1:28" x14ac:dyDescent="0.3">
      <c r="A307">
        <v>5</v>
      </c>
      <c r="B307">
        <v>2021</v>
      </c>
      <c r="C307">
        <v>99</v>
      </c>
      <c r="D307">
        <v>40</v>
      </c>
      <c r="E307">
        <v>44474</v>
      </c>
      <c r="F307">
        <v>170</v>
      </c>
      <c r="G307">
        <v>99</v>
      </c>
      <c r="H307">
        <v>5717</v>
      </c>
      <c r="I307">
        <v>85.436680074394545</v>
      </c>
      <c r="J307">
        <v>12.610963335729704</v>
      </c>
      <c r="K307">
        <v>14.848593668007686</v>
      </c>
      <c r="L307">
        <v>59.357131362603006</v>
      </c>
      <c r="M307">
        <v>12.062976276060352</v>
      </c>
      <c r="N307">
        <v>47.423975557153128</v>
      </c>
      <c r="O307">
        <v>46.27498202731848</v>
      </c>
      <c r="P307">
        <v>128.33806613946797</v>
      </c>
      <c r="Q307">
        <v>128.57943925233647</v>
      </c>
      <c r="R307">
        <v>92.31218547807336</v>
      </c>
      <c r="S307">
        <v>86.234184040259009</v>
      </c>
      <c r="T307">
        <v>2.2376303322779845</v>
      </c>
      <c r="U307">
        <v>60.671331117719077</v>
      </c>
      <c r="V307">
        <v>60.476667236170414</v>
      </c>
      <c r="W307">
        <v>0.52195207276543643</v>
      </c>
      <c r="X307">
        <v>99</v>
      </c>
      <c r="Y307">
        <v>5717</v>
      </c>
      <c r="Z307">
        <v>5564</v>
      </c>
      <c r="AA307">
        <v>153</v>
      </c>
      <c r="AB307">
        <v>999</v>
      </c>
    </row>
    <row r="308" spans="1:28" x14ac:dyDescent="0.3">
      <c r="A308">
        <v>5</v>
      </c>
      <c r="B308">
        <v>2021</v>
      </c>
      <c r="C308">
        <v>99</v>
      </c>
      <c r="D308">
        <v>40</v>
      </c>
      <c r="E308">
        <v>44475</v>
      </c>
      <c r="F308">
        <v>170</v>
      </c>
      <c r="G308">
        <v>99</v>
      </c>
      <c r="H308">
        <v>5600</v>
      </c>
      <c r="I308">
        <v>84.825392849457941</v>
      </c>
      <c r="J308">
        <v>12.671525753158402</v>
      </c>
      <c r="K308">
        <v>14.766657142857129</v>
      </c>
      <c r="L308">
        <v>59.21011607142848</v>
      </c>
      <c r="M308">
        <v>11.917628765792051</v>
      </c>
      <c r="N308">
        <v>46.843926141885341</v>
      </c>
      <c r="O308">
        <v>45.503595724003901</v>
      </c>
      <c r="P308">
        <v>129.29504373177841</v>
      </c>
      <c r="Q308">
        <v>129.08221574344023</v>
      </c>
      <c r="R308">
        <v>91.408707482993137</v>
      </c>
      <c r="S308">
        <v>85.778075801749381</v>
      </c>
      <c r="T308">
        <v>2.0951313896987318</v>
      </c>
      <c r="U308">
        <v>60.687142857142888</v>
      </c>
      <c r="V308">
        <v>60.544763053283184</v>
      </c>
      <c r="W308">
        <v>0.70053571428571437</v>
      </c>
      <c r="X308">
        <v>99</v>
      </c>
      <c r="Y308">
        <v>5600</v>
      </c>
      <c r="Z308">
        <v>5145</v>
      </c>
      <c r="AA308">
        <v>455</v>
      </c>
      <c r="AB308">
        <v>999</v>
      </c>
    </row>
    <row r="309" spans="1:28" x14ac:dyDescent="0.3">
      <c r="A309">
        <v>5</v>
      </c>
      <c r="B309">
        <v>2021</v>
      </c>
      <c r="C309">
        <v>99</v>
      </c>
      <c r="D309">
        <v>40</v>
      </c>
      <c r="E309">
        <v>44476</v>
      </c>
      <c r="F309">
        <v>170</v>
      </c>
      <c r="G309">
        <v>99</v>
      </c>
      <c r="H309">
        <v>5501</v>
      </c>
      <c r="I309">
        <v>83.438574798487366</v>
      </c>
      <c r="J309">
        <v>12.401485826001952</v>
      </c>
      <c r="K309">
        <v>14.604780948918339</v>
      </c>
      <c r="L309">
        <v>57.966109798218575</v>
      </c>
      <c r="M309">
        <v>11.859002932551284</v>
      </c>
      <c r="N309">
        <v>46.604692082111441</v>
      </c>
      <c r="O309">
        <v>45.524340175953078</v>
      </c>
      <c r="P309">
        <v>128.2279569892473</v>
      </c>
      <c r="Q309">
        <v>128.74154447702836</v>
      </c>
      <c r="R309">
        <v>90.419354838709566</v>
      </c>
      <c r="S309">
        <v>84.361055718475114</v>
      </c>
      <c r="T309">
        <v>2.2032951229163911</v>
      </c>
      <c r="U309">
        <v>60.843846573350298</v>
      </c>
      <c r="V309">
        <v>60.725874165594519</v>
      </c>
      <c r="W309">
        <v>0.60898018542083265</v>
      </c>
      <c r="X309">
        <v>99</v>
      </c>
      <c r="Y309">
        <v>5501</v>
      </c>
      <c r="Z309">
        <v>5115</v>
      </c>
      <c r="AA309">
        <v>386</v>
      </c>
      <c r="AB309">
        <v>999</v>
      </c>
    </row>
    <row r="310" spans="1:28" x14ac:dyDescent="0.3">
      <c r="A310">
        <v>5</v>
      </c>
      <c r="B310">
        <v>2021</v>
      </c>
      <c r="C310">
        <v>99</v>
      </c>
      <c r="D310">
        <v>40</v>
      </c>
      <c r="E310">
        <v>44477</v>
      </c>
      <c r="F310">
        <v>170</v>
      </c>
      <c r="G310">
        <v>99</v>
      </c>
      <c r="H310">
        <v>3724</v>
      </c>
      <c r="I310">
        <v>84.888184741379504</v>
      </c>
      <c r="J310">
        <v>12.789364759988498</v>
      </c>
      <c r="K310">
        <v>15.055628356605824</v>
      </c>
      <c r="L310">
        <v>58.587124060150309</v>
      </c>
      <c r="M310">
        <v>11.822937625754545</v>
      </c>
      <c r="N310">
        <v>45.686979016958915</v>
      </c>
      <c r="O310">
        <v>44.731819488358738</v>
      </c>
      <c r="P310">
        <v>127.87323943661973</v>
      </c>
      <c r="Q310">
        <v>129.61655648174764</v>
      </c>
      <c r="R310">
        <v>91.047369933889087</v>
      </c>
      <c r="S310">
        <v>85.463466513365987</v>
      </c>
      <c r="T310">
        <v>2.2662635966173261</v>
      </c>
      <c r="U310">
        <v>60.470730397422102</v>
      </c>
      <c r="V310">
        <v>60.296356147356263</v>
      </c>
      <c r="W310">
        <v>0.49570354457572513</v>
      </c>
      <c r="X310">
        <v>99</v>
      </c>
      <c r="Y310">
        <v>3724</v>
      </c>
      <c r="Z310">
        <v>3479</v>
      </c>
      <c r="AA310">
        <v>245</v>
      </c>
      <c r="AB310">
        <v>999</v>
      </c>
    </row>
    <row r="311" spans="1:28" x14ac:dyDescent="0.3">
      <c r="A311">
        <v>5</v>
      </c>
      <c r="B311">
        <v>2021</v>
      </c>
      <c r="C311">
        <v>99</v>
      </c>
      <c r="D311">
        <v>40</v>
      </c>
      <c r="E311">
        <v>44478</v>
      </c>
      <c r="F311">
        <v>170</v>
      </c>
      <c r="G311">
        <v>99</v>
      </c>
      <c r="H311">
        <v>919</v>
      </c>
      <c r="I311">
        <v>84.559412404787906</v>
      </c>
      <c r="J311">
        <v>12.355821545157776</v>
      </c>
      <c r="K311">
        <v>14.83329706202394</v>
      </c>
      <c r="L311">
        <v>57.472252448313426</v>
      </c>
      <c r="M311">
        <v>12.639173014145817</v>
      </c>
      <c r="N311">
        <v>45.861806311207822</v>
      </c>
      <c r="O311">
        <v>45.386289445048966</v>
      </c>
      <c r="P311">
        <v>117.14581066376496</v>
      </c>
      <c r="Q311">
        <v>116.27965179542984</v>
      </c>
      <c r="R311">
        <v>88.098367791077266</v>
      </c>
      <c r="S311">
        <v>84.944722524483097</v>
      </c>
      <c r="T311">
        <v>2.4774755168661642</v>
      </c>
      <c r="U311">
        <v>60.667029379760613</v>
      </c>
      <c r="V311">
        <v>60.341212212627262</v>
      </c>
      <c r="W311">
        <v>0.93035908596300321</v>
      </c>
      <c r="X311">
        <v>99</v>
      </c>
      <c r="Y311">
        <v>919</v>
      </c>
      <c r="Z311">
        <v>919</v>
      </c>
      <c r="AA311">
        <v>0</v>
      </c>
      <c r="AB311">
        <v>999</v>
      </c>
    </row>
    <row r="312" spans="1:28" x14ac:dyDescent="0.3">
      <c r="A312">
        <v>5</v>
      </c>
      <c r="B312">
        <v>2021</v>
      </c>
      <c r="C312">
        <v>99</v>
      </c>
      <c r="D312">
        <v>40</v>
      </c>
      <c r="E312">
        <v>44479</v>
      </c>
      <c r="G312">
        <v>99</v>
      </c>
      <c r="X312">
        <v>99</v>
      </c>
      <c r="AB312">
        <v>999</v>
      </c>
    </row>
    <row r="313" spans="1:28" x14ac:dyDescent="0.3">
      <c r="A313">
        <v>5</v>
      </c>
      <c r="B313">
        <v>2021</v>
      </c>
      <c r="C313">
        <v>99</v>
      </c>
      <c r="D313">
        <v>41</v>
      </c>
      <c r="E313">
        <v>44480</v>
      </c>
      <c r="F313">
        <v>170</v>
      </c>
      <c r="G313">
        <v>99</v>
      </c>
      <c r="H313">
        <v>6954</v>
      </c>
      <c r="I313">
        <v>84.574618913899499</v>
      </c>
      <c r="J313">
        <v>12.875270226007229</v>
      </c>
      <c r="K313">
        <v>14.732308024158741</v>
      </c>
      <c r="L313">
        <v>59.757897612884719</v>
      </c>
      <c r="M313">
        <v>12.046020307893876</v>
      </c>
      <c r="N313">
        <v>46.281362594169678</v>
      </c>
      <c r="O313">
        <v>45.927120864723207</v>
      </c>
      <c r="P313">
        <v>126.8191942351785</v>
      </c>
      <c r="Q313">
        <v>131.11333114968883</v>
      </c>
      <c r="R313">
        <v>91.644218801179392</v>
      </c>
      <c r="S313">
        <v>86.895283327874267</v>
      </c>
      <c r="T313">
        <v>1.8570377981515076</v>
      </c>
      <c r="U313">
        <v>60.748490077653159</v>
      </c>
      <c r="V313">
        <v>60.725166169114111</v>
      </c>
      <c r="W313">
        <v>0.67227494966925516</v>
      </c>
      <c r="X313">
        <v>99</v>
      </c>
      <c r="Y313">
        <v>6954</v>
      </c>
      <c r="Z313">
        <v>6106</v>
      </c>
      <c r="AA313">
        <v>848</v>
      </c>
      <c r="AB313">
        <v>999</v>
      </c>
    </row>
    <row r="314" spans="1:28" x14ac:dyDescent="0.3">
      <c r="A314">
        <v>5</v>
      </c>
      <c r="B314">
        <v>2021</v>
      </c>
      <c r="C314">
        <v>99</v>
      </c>
      <c r="D314">
        <v>41</v>
      </c>
      <c r="E314">
        <v>44481</v>
      </c>
      <c r="F314">
        <v>170</v>
      </c>
      <c r="G314">
        <v>99</v>
      </c>
      <c r="H314">
        <v>6314</v>
      </c>
      <c r="I314">
        <v>86.095185290407812</v>
      </c>
      <c r="J314">
        <v>12.573745454545412</v>
      </c>
      <c r="K314">
        <v>14.915720620842597</v>
      </c>
      <c r="L314">
        <v>59.749759265125185</v>
      </c>
      <c r="M314">
        <v>11.735309090909084</v>
      </c>
      <c r="N314">
        <v>46.856000000000002</v>
      </c>
      <c r="O314">
        <v>45.826727272727283</v>
      </c>
      <c r="P314">
        <v>127.898</v>
      </c>
      <c r="Q314">
        <v>128.23272727272729</v>
      </c>
      <c r="R314">
        <v>91.680327272727325</v>
      </c>
      <c r="S314">
        <v>86.151381818181861</v>
      </c>
      <c r="T314">
        <v>2.3419751662971833</v>
      </c>
      <c r="U314">
        <v>60.683401963889779</v>
      </c>
      <c r="V314">
        <v>60.684947007454205</v>
      </c>
      <c r="W314">
        <v>0.61609122584732356</v>
      </c>
      <c r="X314">
        <v>99</v>
      </c>
      <c r="Y314">
        <v>6314</v>
      </c>
      <c r="Z314">
        <v>5500</v>
      </c>
      <c r="AA314">
        <v>814</v>
      </c>
      <c r="AB314">
        <v>999</v>
      </c>
    </row>
    <row r="315" spans="1:28" x14ac:dyDescent="0.3">
      <c r="A315">
        <v>5</v>
      </c>
      <c r="B315">
        <v>2021</v>
      </c>
      <c r="C315">
        <v>99</v>
      </c>
      <c r="D315">
        <v>41</v>
      </c>
      <c r="E315">
        <v>44482</v>
      </c>
      <c r="F315">
        <v>170</v>
      </c>
      <c r="G315">
        <v>99</v>
      </c>
      <c r="H315">
        <v>6223</v>
      </c>
      <c r="I315">
        <v>86.506524174707181</v>
      </c>
      <c r="J315">
        <v>12.838365453247652</v>
      </c>
      <c r="K315">
        <v>15.040543146392451</v>
      </c>
      <c r="L315">
        <v>59.661786919492201</v>
      </c>
      <c r="M315">
        <v>11.991827266238356</v>
      </c>
      <c r="N315">
        <v>46.650249821556017</v>
      </c>
      <c r="O315">
        <v>45.740542469664518</v>
      </c>
      <c r="P315">
        <v>126.0428265524625</v>
      </c>
      <c r="Q315">
        <v>125.79746609564596</v>
      </c>
      <c r="R315">
        <v>92.572733761598755</v>
      </c>
      <c r="S315">
        <v>86.610278372591011</v>
      </c>
      <c r="T315">
        <v>2.2021776931448014</v>
      </c>
      <c r="U315">
        <v>60.556966093524018</v>
      </c>
      <c r="V315">
        <v>60.471501722388624</v>
      </c>
      <c r="W315">
        <v>0.60726337779206163</v>
      </c>
      <c r="X315">
        <v>99</v>
      </c>
      <c r="Y315">
        <v>6223</v>
      </c>
      <c r="Z315">
        <v>5604</v>
      </c>
      <c r="AA315">
        <v>619</v>
      </c>
      <c r="AB315">
        <v>999</v>
      </c>
    </row>
    <row r="316" spans="1:28" x14ac:dyDescent="0.3">
      <c r="A316">
        <v>5</v>
      </c>
      <c r="B316">
        <v>2021</v>
      </c>
      <c r="C316">
        <v>99</v>
      </c>
      <c r="D316">
        <v>41</v>
      </c>
      <c r="E316">
        <v>44483</v>
      </c>
      <c r="F316">
        <v>170</v>
      </c>
      <c r="G316">
        <v>99</v>
      </c>
      <c r="H316">
        <v>6444</v>
      </c>
      <c r="I316">
        <v>85.128243318472286</v>
      </c>
      <c r="J316">
        <v>12.656570458404063</v>
      </c>
      <c r="K316">
        <v>14.84850403476098</v>
      </c>
      <c r="L316">
        <v>59.273044692737358</v>
      </c>
      <c r="M316">
        <v>12.191782682512722</v>
      </c>
      <c r="N316">
        <v>46.565365025466882</v>
      </c>
      <c r="O316">
        <v>46.060101867572158</v>
      </c>
      <c r="P316">
        <v>125.53089983022072</v>
      </c>
      <c r="Q316">
        <v>129.41816638370119</v>
      </c>
      <c r="R316">
        <v>91.520509337860901</v>
      </c>
      <c r="S316">
        <v>86.425840407470403</v>
      </c>
      <c r="T316">
        <v>2.1919335763569143</v>
      </c>
      <c r="U316">
        <v>60.651148355058965</v>
      </c>
      <c r="V316">
        <v>60.564999630510314</v>
      </c>
      <c r="W316">
        <v>0.65766604593420219</v>
      </c>
      <c r="X316">
        <v>99</v>
      </c>
      <c r="Y316">
        <v>6444</v>
      </c>
      <c r="Z316">
        <v>5890</v>
      </c>
      <c r="AA316">
        <v>554</v>
      </c>
      <c r="AB316">
        <v>999</v>
      </c>
    </row>
    <row r="317" spans="1:28" x14ac:dyDescent="0.3">
      <c r="A317">
        <v>5</v>
      </c>
      <c r="B317">
        <v>2021</v>
      </c>
      <c r="C317">
        <v>99</v>
      </c>
      <c r="D317">
        <v>41</v>
      </c>
      <c r="E317">
        <v>44484</v>
      </c>
      <c r="F317">
        <v>170</v>
      </c>
      <c r="G317">
        <v>99</v>
      </c>
      <c r="H317">
        <v>4449</v>
      </c>
      <c r="I317">
        <v>85.487435373924654</v>
      </c>
      <c r="J317">
        <v>12.489539551357735</v>
      </c>
      <c r="K317">
        <v>14.86424140256238</v>
      </c>
      <c r="L317">
        <v>59.905470892335401</v>
      </c>
      <c r="M317">
        <v>11.904935064935097</v>
      </c>
      <c r="N317">
        <v>46.713577331759154</v>
      </c>
      <c r="O317">
        <v>45.577331759149949</v>
      </c>
      <c r="P317">
        <v>127.29114521841797</v>
      </c>
      <c r="Q317">
        <v>126.04108618654077</v>
      </c>
      <c r="R317">
        <v>91.451711924439238</v>
      </c>
      <c r="S317">
        <v>86.594946871310597</v>
      </c>
      <c r="T317">
        <v>2.3747018512046454</v>
      </c>
      <c r="U317">
        <v>60.744661721735248</v>
      </c>
      <c r="V317">
        <v>60.585843291001858</v>
      </c>
      <c r="W317">
        <v>0.68644639244774119</v>
      </c>
      <c r="X317">
        <v>99</v>
      </c>
      <c r="Y317">
        <v>4449</v>
      </c>
      <c r="Z317">
        <v>4235</v>
      </c>
      <c r="AA317">
        <v>214</v>
      </c>
      <c r="AB317">
        <v>999</v>
      </c>
    </row>
    <row r="318" spans="1:28" x14ac:dyDescent="0.3">
      <c r="A318">
        <v>5</v>
      </c>
      <c r="B318">
        <v>2021</v>
      </c>
      <c r="C318">
        <v>99</v>
      </c>
      <c r="D318">
        <v>41</v>
      </c>
      <c r="E318">
        <v>44485</v>
      </c>
      <c r="F318">
        <v>170</v>
      </c>
      <c r="G318">
        <v>99</v>
      </c>
      <c r="H318">
        <v>1008</v>
      </c>
      <c r="I318">
        <v>90.026686507936404</v>
      </c>
      <c r="J318">
        <v>12.741666666666676</v>
      </c>
      <c r="K318">
        <v>16.036309523809528</v>
      </c>
      <c r="L318">
        <v>62.370833333333373</v>
      </c>
      <c r="M318">
        <v>13.711904761904769</v>
      </c>
      <c r="N318">
        <v>48.588293650793638</v>
      </c>
      <c r="O318">
        <v>48.878968253968246</v>
      </c>
      <c r="P318">
        <v>175.17857142857139</v>
      </c>
      <c r="Q318">
        <v>179.00892857142861</v>
      </c>
      <c r="R318">
        <v>101.9884920634921</v>
      </c>
      <c r="S318">
        <v>92.119047619047677</v>
      </c>
      <c r="T318">
        <v>3.2946428571428537</v>
      </c>
      <c r="U318">
        <v>60.350198412698418</v>
      </c>
      <c r="V318">
        <v>60.355431322046734</v>
      </c>
      <c r="W318">
        <v>0.87003968253968256</v>
      </c>
      <c r="X318">
        <v>99</v>
      </c>
      <c r="Y318">
        <v>1008</v>
      </c>
      <c r="Z318">
        <v>1008</v>
      </c>
      <c r="AA318">
        <v>0</v>
      </c>
      <c r="AB318">
        <v>999</v>
      </c>
    </row>
    <row r="319" spans="1:28" x14ac:dyDescent="0.3">
      <c r="A319">
        <v>5</v>
      </c>
      <c r="B319">
        <v>2021</v>
      </c>
      <c r="C319">
        <v>99</v>
      </c>
      <c r="D319">
        <v>41</v>
      </c>
      <c r="E319">
        <v>44486</v>
      </c>
      <c r="G319">
        <v>99</v>
      </c>
      <c r="X319">
        <v>99</v>
      </c>
      <c r="AB319">
        <v>999</v>
      </c>
    </row>
    <row r="320" spans="1:28" x14ac:dyDescent="0.3">
      <c r="A320">
        <v>5</v>
      </c>
      <c r="B320">
        <v>2021</v>
      </c>
      <c r="C320">
        <v>99</v>
      </c>
      <c r="D320">
        <v>42</v>
      </c>
      <c r="E320">
        <v>44487</v>
      </c>
      <c r="F320">
        <v>170</v>
      </c>
      <c r="G320">
        <v>99</v>
      </c>
      <c r="H320">
        <v>6563</v>
      </c>
      <c r="I320">
        <v>85.540408343083101</v>
      </c>
      <c r="J320">
        <v>12.761898483849748</v>
      </c>
      <c r="K320">
        <v>14.969225963736122</v>
      </c>
      <c r="L320">
        <v>59.509069023312513</v>
      </c>
      <c r="M320">
        <v>12.035728411338138</v>
      </c>
      <c r="N320">
        <v>46.486980883322353</v>
      </c>
      <c r="O320">
        <v>45.886288727752145</v>
      </c>
      <c r="P320">
        <v>124.0891562294001</v>
      </c>
      <c r="Q320">
        <v>126.08998022412656</v>
      </c>
      <c r="R320">
        <v>92.058042188529839</v>
      </c>
      <c r="S320">
        <v>86.747890573500229</v>
      </c>
      <c r="T320">
        <v>2.2073274798863678</v>
      </c>
      <c r="U320">
        <v>60.651836050586624</v>
      </c>
      <c r="V320">
        <v>60.574887771496691</v>
      </c>
      <c r="W320">
        <v>0.55431967088221856</v>
      </c>
      <c r="X320">
        <v>99</v>
      </c>
      <c r="Y320">
        <v>6563</v>
      </c>
      <c r="Z320">
        <v>6068</v>
      </c>
      <c r="AA320">
        <v>495</v>
      </c>
      <c r="AB320">
        <v>999</v>
      </c>
    </row>
    <row r="321" spans="1:28" x14ac:dyDescent="0.3">
      <c r="A321">
        <v>5</v>
      </c>
      <c r="B321">
        <v>2021</v>
      </c>
      <c r="C321">
        <v>99</v>
      </c>
      <c r="D321">
        <v>42</v>
      </c>
      <c r="E321">
        <v>44488</v>
      </c>
      <c r="F321">
        <v>170</v>
      </c>
      <c r="G321">
        <v>99</v>
      </c>
      <c r="H321">
        <v>6085</v>
      </c>
      <c r="I321">
        <v>85.535447810360452</v>
      </c>
      <c r="J321">
        <v>12.684402970862696</v>
      </c>
      <c r="K321">
        <v>14.99903533278551</v>
      </c>
      <c r="L321">
        <v>60.04040262941664</v>
      </c>
      <c r="M321">
        <v>11.840335174252488</v>
      </c>
      <c r="N321">
        <v>46.807274804799079</v>
      </c>
      <c r="O321">
        <v>45.664635307560474</v>
      </c>
      <c r="P321">
        <v>126.85336126452104</v>
      </c>
      <c r="Q321">
        <v>127.03580270424681</v>
      </c>
      <c r="R321">
        <v>93.166063606931857</v>
      </c>
      <c r="S321">
        <v>86.894458198438414</v>
      </c>
      <c r="T321">
        <v>2.314632361922818</v>
      </c>
      <c r="U321">
        <v>60.680197206244848</v>
      </c>
      <c r="V321">
        <v>60.67753300925861</v>
      </c>
      <c r="W321">
        <v>0.63089564502875906</v>
      </c>
      <c r="X321">
        <v>99</v>
      </c>
      <c r="Y321">
        <v>6085</v>
      </c>
      <c r="Z321">
        <v>5251</v>
      </c>
      <c r="AA321">
        <v>834</v>
      </c>
      <c r="AB321">
        <v>999</v>
      </c>
    </row>
    <row r="322" spans="1:28" x14ac:dyDescent="0.3">
      <c r="A322">
        <v>5</v>
      </c>
      <c r="B322">
        <v>2021</v>
      </c>
      <c r="C322">
        <v>99</v>
      </c>
      <c r="D322">
        <v>42</v>
      </c>
      <c r="E322">
        <v>44489</v>
      </c>
      <c r="F322">
        <v>170</v>
      </c>
      <c r="G322">
        <v>99</v>
      </c>
      <c r="H322">
        <v>5466</v>
      </c>
      <c r="I322">
        <v>84.833168672620843</v>
      </c>
      <c r="J322">
        <v>12.776665352778837</v>
      </c>
      <c r="K322">
        <v>14.855499451152538</v>
      </c>
      <c r="L322">
        <v>58.703946212952943</v>
      </c>
      <c r="M322">
        <v>11.648718959400869</v>
      </c>
      <c r="N322">
        <v>47.033109972408333</v>
      </c>
      <c r="O322">
        <v>46.129680725266063</v>
      </c>
      <c r="P322">
        <v>125.33326763894364</v>
      </c>
      <c r="Q322">
        <v>125.56602286164764</v>
      </c>
      <c r="R322">
        <v>92.041190382341313</v>
      </c>
      <c r="S322">
        <v>85.19530942057537</v>
      </c>
      <c r="T322">
        <v>2.0788340983736999</v>
      </c>
      <c r="U322">
        <v>60.633918770581779</v>
      </c>
      <c r="V322">
        <v>60.45828480924785</v>
      </c>
      <c r="W322">
        <v>0.58342480790340268</v>
      </c>
      <c r="X322">
        <v>99</v>
      </c>
      <c r="Y322">
        <v>5466</v>
      </c>
      <c r="Z322">
        <v>5074</v>
      </c>
      <c r="AA322">
        <v>392</v>
      </c>
      <c r="AB322">
        <v>999</v>
      </c>
    </row>
    <row r="323" spans="1:28" x14ac:dyDescent="0.3">
      <c r="A323">
        <v>5</v>
      </c>
      <c r="B323">
        <v>2021</v>
      </c>
      <c r="C323">
        <v>99</v>
      </c>
      <c r="D323">
        <v>42</v>
      </c>
      <c r="E323">
        <v>44490</v>
      </c>
      <c r="F323">
        <v>170</v>
      </c>
      <c r="G323">
        <v>99</v>
      </c>
      <c r="H323">
        <v>5745</v>
      </c>
      <c r="I323">
        <v>84.878346377975333</v>
      </c>
      <c r="J323">
        <v>12.532566751120612</v>
      </c>
      <c r="K323">
        <v>14.675488250652725</v>
      </c>
      <c r="L323">
        <v>59.567120974760726</v>
      </c>
      <c r="M323">
        <v>12.021321379847928</v>
      </c>
      <c r="N323">
        <v>46.615669460144225</v>
      </c>
      <c r="O323">
        <v>46.236795946209313</v>
      </c>
      <c r="P323">
        <v>124.58624049892811</v>
      </c>
      <c r="Q323">
        <v>126.96784252582344</v>
      </c>
      <c r="R323">
        <v>91.463301500682164</v>
      </c>
      <c r="S323">
        <v>86.103761450009998</v>
      </c>
      <c r="T323">
        <v>2.1429214995321062</v>
      </c>
      <c r="U323">
        <v>60.758398607484757</v>
      </c>
      <c r="V323">
        <v>60.750085227624339</v>
      </c>
      <c r="W323">
        <v>0.52428198433420359</v>
      </c>
      <c r="X323">
        <v>99</v>
      </c>
      <c r="Y323">
        <v>5745</v>
      </c>
      <c r="Z323">
        <v>5131</v>
      </c>
      <c r="AA323">
        <v>614</v>
      </c>
      <c r="AB323">
        <v>999</v>
      </c>
    </row>
    <row r="324" spans="1:28" x14ac:dyDescent="0.3">
      <c r="A324">
        <v>5</v>
      </c>
      <c r="B324">
        <v>2021</v>
      </c>
      <c r="C324">
        <v>99</v>
      </c>
      <c r="D324">
        <v>42</v>
      </c>
      <c r="E324">
        <v>44491</v>
      </c>
      <c r="F324">
        <v>170</v>
      </c>
      <c r="G324">
        <v>99</v>
      </c>
      <c r="H324">
        <v>4804</v>
      </c>
      <c r="I324">
        <v>83.901207321222302</v>
      </c>
      <c r="J324">
        <v>12.337405260811423</v>
      </c>
      <c r="K324">
        <v>14.667626977518724</v>
      </c>
      <c r="L324">
        <v>58.706754787676715</v>
      </c>
      <c r="M324">
        <v>11.613776192599209</v>
      </c>
      <c r="N324">
        <v>47.050601872492194</v>
      </c>
      <c r="O324">
        <v>46.020731163620155</v>
      </c>
      <c r="P324">
        <v>126.3276861346411</v>
      </c>
      <c r="Q324">
        <v>127.72269282211327</v>
      </c>
      <c r="R324">
        <v>90.084128399465357</v>
      </c>
      <c r="S324">
        <v>84.657111012037674</v>
      </c>
      <c r="T324">
        <v>2.3302217167073089</v>
      </c>
      <c r="U324">
        <v>60.804746044962513</v>
      </c>
      <c r="V324">
        <v>60.658551574935295</v>
      </c>
      <c r="W324">
        <v>0.779766860949209</v>
      </c>
      <c r="X324">
        <v>99</v>
      </c>
      <c r="Y324">
        <v>4804</v>
      </c>
      <c r="Z324">
        <v>4486</v>
      </c>
      <c r="AA324">
        <v>318</v>
      </c>
      <c r="AB324">
        <v>999</v>
      </c>
    </row>
    <row r="325" spans="1:28" x14ac:dyDescent="0.3">
      <c r="A325">
        <v>5</v>
      </c>
      <c r="B325">
        <v>2021</v>
      </c>
      <c r="C325">
        <v>99</v>
      </c>
      <c r="D325">
        <v>42</v>
      </c>
      <c r="E325">
        <v>44492</v>
      </c>
      <c r="F325">
        <v>170</v>
      </c>
      <c r="G325">
        <v>99</v>
      </c>
      <c r="H325">
        <v>639</v>
      </c>
      <c r="I325">
        <v>89.875743348982823</v>
      </c>
      <c r="J325">
        <v>14.03255086071986</v>
      </c>
      <c r="K325">
        <v>16.541471048513309</v>
      </c>
      <c r="L325">
        <v>60.644131455399148</v>
      </c>
      <c r="M325">
        <v>12.22003129890455</v>
      </c>
      <c r="N325">
        <v>45.322378716744922</v>
      </c>
      <c r="O325">
        <v>44.810641627543035</v>
      </c>
      <c r="P325">
        <v>121.23630672926444</v>
      </c>
      <c r="Q325">
        <v>120.68701095461655</v>
      </c>
      <c r="R325">
        <v>92.616588419405289</v>
      </c>
      <c r="S325">
        <v>89.40563380281688</v>
      </c>
      <c r="T325">
        <v>2.5089201877934499</v>
      </c>
      <c r="U325">
        <v>59.458528951486706</v>
      </c>
      <c r="V325">
        <v>59.255992153251995</v>
      </c>
      <c r="W325">
        <v>0.95774647887323938</v>
      </c>
      <c r="X325">
        <v>99</v>
      </c>
      <c r="Y325">
        <v>639</v>
      </c>
      <c r="Z325">
        <v>639</v>
      </c>
      <c r="AA325">
        <v>0</v>
      </c>
      <c r="AB325">
        <v>999</v>
      </c>
    </row>
    <row r="326" spans="1:28" x14ac:dyDescent="0.3">
      <c r="A326">
        <v>5</v>
      </c>
      <c r="B326">
        <v>2021</v>
      </c>
      <c r="C326">
        <v>99</v>
      </c>
      <c r="D326">
        <v>42</v>
      </c>
      <c r="E326">
        <v>44493</v>
      </c>
      <c r="G326">
        <v>99</v>
      </c>
      <c r="X326">
        <v>99</v>
      </c>
      <c r="AB326">
        <v>999</v>
      </c>
    </row>
    <row r="327" spans="1:28" x14ac:dyDescent="0.3">
      <c r="A327">
        <v>5</v>
      </c>
      <c r="B327">
        <v>2021</v>
      </c>
      <c r="C327">
        <v>99</v>
      </c>
      <c r="D327">
        <v>43</v>
      </c>
      <c r="E327">
        <v>44494</v>
      </c>
      <c r="F327">
        <v>170</v>
      </c>
      <c r="G327">
        <v>99</v>
      </c>
      <c r="H327">
        <v>6308</v>
      </c>
      <c r="I327">
        <v>85.946544061095892</v>
      </c>
      <c r="J327">
        <v>12.425819018948104</v>
      </c>
      <c r="K327">
        <v>14.710155358275212</v>
      </c>
      <c r="L327">
        <v>60.477176601141402</v>
      </c>
      <c r="M327">
        <v>11.806162564193317</v>
      </c>
      <c r="N327">
        <v>47.287763414202239</v>
      </c>
      <c r="O327">
        <v>46.361076677882075</v>
      </c>
      <c r="P327">
        <v>135.84930051354689</v>
      </c>
      <c r="Q327">
        <v>137.34637860811051</v>
      </c>
      <c r="R327">
        <v>93.496582256065139</v>
      </c>
      <c r="S327">
        <v>86.988383212325573</v>
      </c>
      <c r="T327">
        <v>2.2843363393271119</v>
      </c>
      <c r="U327">
        <v>60.899492707672806</v>
      </c>
      <c r="V327">
        <v>60.868827097287571</v>
      </c>
      <c r="W327">
        <v>0.53440076093849076</v>
      </c>
      <c r="X327">
        <v>99</v>
      </c>
      <c r="Y327">
        <v>6308</v>
      </c>
      <c r="Z327">
        <v>5647</v>
      </c>
      <c r="AA327">
        <v>661</v>
      </c>
      <c r="AB327">
        <v>999</v>
      </c>
    </row>
    <row r="328" spans="1:28" x14ac:dyDescent="0.3">
      <c r="A328">
        <v>5</v>
      </c>
      <c r="B328">
        <v>2021</v>
      </c>
      <c r="C328">
        <v>99</v>
      </c>
      <c r="D328">
        <v>43</v>
      </c>
      <c r="E328">
        <v>44495</v>
      </c>
      <c r="F328">
        <v>170</v>
      </c>
      <c r="G328">
        <v>99</v>
      </c>
      <c r="H328">
        <v>5665</v>
      </c>
      <c r="I328">
        <v>84.577422762173782</v>
      </c>
      <c r="J328">
        <v>12.266914643696152</v>
      </c>
      <c r="K328">
        <v>14.744900264783777</v>
      </c>
      <c r="L328">
        <v>59.668132391879922</v>
      </c>
      <c r="M328">
        <v>11.772435395458061</v>
      </c>
      <c r="N328">
        <v>46.981793265465939</v>
      </c>
      <c r="O328">
        <v>46.434220830070487</v>
      </c>
      <c r="P328">
        <v>134.17129992169143</v>
      </c>
      <c r="Q328">
        <v>137.96456538762723</v>
      </c>
      <c r="R328">
        <v>92.382184808144032</v>
      </c>
      <c r="S328">
        <v>86.506225528582732</v>
      </c>
      <c r="T328">
        <v>2.4779856210876225</v>
      </c>
      <c r="U328">
        <v>60.929567519858765</v>
      </c>
      <c r="V328">
        <v>60.878131905529841</v>
      </c>
      <c r="W328">
        <v>0.59117387466902016</v>
      </c>
      <c r="X328">
        <v>99</v>
      </c>
      <c r="Y328">
        <v>5665</v>
      </c>
      <c r="Z328">
        <v>5108</v>
      </c>
      <c r="AA328">
        <v>557</v>
      </c>
      <c r="AB328">
        <v>999</v>
      </c>
    </row>
    <row r="329" spans="1:28" x14ac:dyDescent="0.3">
      <c r="A329">
        <v>5</v>
      </c>
      <c r="B329">
        <v>2021</v>
      </c>
      <c r="C329">
        <v>99</v>
      </c>
      <c r="D329">
        <v>43</v>
      </c>
      <c r="E329">
        <v>44496</v>
      </c>
      <c r="F329">
        <v>170</v>
      </c>
      <c r="G329">
        <v>99</v>
      </c>
      <c r="H329">
        <v>5000</v>
      </c>
      <c r="I329">
        <v>85.132879995031487</v>
      </c>
      <c r="J329">
        <v>12.582643581081102</v>
      </c>
      <c r="K329">
        <v>14.664949999999999</v>
      </c>
      <c r="L329">
        <v>58.811375999999981</v>
      </c>
      <c r="M329">
        <v>11.84746621621623</v>
      </c>
      <c r="N329">
        <v>47.474662162162161</v>
      </c>
      <c r="O329">
        <v>46.6640625</v>
      </c>
      <c r="P329">
        <v>140.99366554054052</v>
      </c>
      <c r="Q329">
        <v>142.23163006756755</v>
      </c>
      <c r="R329">
        <v>90.306165540540647</v>
      </c>
      <c r="S329">
        <v>85.28281250000029</v>
      </c>
      <c r="T329">
        <v>2.0823064189189027</v>
      </c>
      <c r="U329">
        <v>60.746000000000002</v>
      </c>
      <c r="V329">
        <v>60.556884758307405</v>
      </c>
      <c r="W329">
        <v>0.60560000000000003</v>
      </c>
      <c r="X329">
        <v>99</v>
      </c>
      <c r="Y329">
        <v>5000</v>
      </c>
      <c r="Z329">
        <v>4736</v>
      </c>
      <c r="AA329">
        <v>264</v>
      </c>
      <c r="AB329">
        <v>999</v>
      </c>
    </row>
    <row r="330" spans="1:28" x14ac:dyDescent="0.3">
      <c r="A330">
        <v>5</v>
      </c>
      <c r="B330">
        <v>2021</v>
      </c>
      <c r="C330">
        <v>99</v>
      </c>
      <c r="D330">
        <v>43</v>
      </c>
      <c r="E330">
        <v>44497</v>
      </c>
      <c r="F330">
        <v>170</v>
      </c>
      <c r="G330">
        <v>99</v>
      </c>
      <c r="H330">
        <v>5805</v>
      </c>
      <c r="I330">
        <v>86.870025828864001</v>
      </c>
      <c r="J330">
        <v>12.838796116504859</v>
      </c>
      <c r="K330">
        <v>15.054675279931091</v>
      </c>
      <c r="L330">
        <v>60.223874246339562</v>
      </c>
      <c r="M330">
        <v>11.848737864077671</v>
      </c>
      <c r="N330">
        <v>47.081747572815537</v>
      </c>
      <c r="O330">
        <v>46.393980582524257</v>
      </c>
      <c r="P330">
        <v>130.77766990291261</v>
      </c>
      <c r="Q330">
        <v>130.26019417475729</v>
      </c>
      <c r="R330">
        <v>92.591689320388355</v>
      </c>
      <c r="S330">
        <v>87.024699029126097</v>
      </c>
      <c r="T330">
        <v>2.21587916342623</v>
      </c>
      <c r="U330">
        <v>60.614470284237719</v>
      </c>
      <c r="V330">
        <v>60.560802858104637</v>
      </c>
      <c r="W330">
        <v>0.57743324720068911</v>
      </c>
      <c r="X330">
        <v>99</v>
      </c>
      <c r="Y330">
        <v>5805</v>
      </c>
      <c r="Z330">
        <v>5150</v>
      </c>
      <c r="AA330">
        <v>655</v>
      </c>
      <c r="AB330">
        <v>999</v>
      </c>
    </row>
    <row r="331" spans="1:28" x14ac:dyDescent="0.3">
      <c r="A331">
        <v>5</v>
      </c>
      <c r="B331">
        <v>2021</v>
      </c>
      <c r="C331">
        <v>99</v>
      </c>
      <c r="D331">
        <v>43</v>
      </c>
      <c r="E331">
        <v>44498</v>
      </c>
      <c r="F331">
        <v>170</v>
      </c>
      <c r="G331">
        <v>99</v>
      </c>
      <c r="H331">
        <v>4339</v>
      </c>
      <c r="I331">
        <v>86.601106241095806</v>
      </c>
      <c r="J331">
        <v>12.722518159806269</v>
      </c>
      <c r="K331">
        <v>15.045111776907149</v>
      </c>
      <c r="L331">
        <v>59.521184604747631</v>
      </c>
      <c r="M331">
        <v>11.968765133171882</v>
      </c>
      <c r="N331">
        <v>47.198062953995162</v>
      </c>
      <c r="O331">
        <v>46.335351089588386</v>
      </c>
      <c r="P331">
        <v>132.89515738498795</v>
      </c>
      <c r="Q331">
        <v>132.16489104116221</v>
      </c>
      <c r="R331">
        <v>91.648668280871803</v>
      </c>
      <c r="S331">
        <v>86.58406779660973</v>
      </c>
      <c r="T331">
        <v>2.3225936171008783</v>
      </c>
      <c r="U331">
        <v>60.602673427056942</v>
      </c>
      <c r="V331">
        <v>60.464562247101078</v>
      </c>
      <c r="W331">
        <v>0.72044249827149109</v>
      </c>
      <c r="X331">
        <v>99</v>
      </c>
      <c r="Y331">
        <v>4339</v>
      </c>
      <c r="Z331">
        <v>4130</v>
      </c>
      <c r="AA331">
        <v>209</v>
      </c>
      <c r="AB331">
        <v>999</v>
      </c>
    </row>
    <row r="332" spans="1:28" x14ac:dyDescent="0.3">
      <c r="A332">
        <v>5</v>
      </c>
      <c r="B332">
        <v>2021</v>
      </c>
      <c r="C332">
        <v>99</v>
      </c>
      <c r="D332">
        <v>43</v>
      </c>
      <c r="E332">
        <v>44499</v>
      </c>
      <c r="G332">
        <v>99</v>
      </c>
      <c r="X332">
        <v>99</v>
      </c>
      <c r="AB332">
        <v>999</v>
      </c>
    </row>
    <row r="333" spans="1:28" x14ac:dyDescent="0.3">
      <c r="A333">
        <v>5</v>
      </c>
      <c r="B333">
        <v>2021</v>
      </c>
      <c r="C333">
        <v>99</v>
      </c>
      <c r="D333">
        <v>43</v>
      </c>
      <c r="E333">
        <v>44500</v>
      </c>
      <c r="G333">
        <v>99</v>
      </c>
      <c r="X333">
        <v>99</v>
      </c>
      <c r="AB333">
        <v>999</v>
      </c>
    </row>
    <row r="334" spans="1:28" x14ac:dyDescent="0.3">
      <c r="A334">
        <v>5</v>
      </c>
      <c r="B334">
        <v>2021</v>
      </c>
      <c r="C334">
        <v>99</v>
      </c>
      <c r="D334">
        <v>44</v>
      </c>
      <c r="E334">
        <v>44501</v>
      </c>
      <c r="F334">
        <v>170</v>
      </c>
      <c r="G334">
        <v>99</v>
      </c>
      <c r="H334">
        <v>7150</v>
      </c>
      <c r="I334">
        <v>83.420335654141951</v>
      </c>
      <c r="J334">
        <v>12.517478964915021</v>
      </c>
      <c r="K334">
        <v>14.603443356643316</v>
      </c>
      <c r="L334">
        <v>58.959148251748395</v>
      </c>
      <c r="M334">
        <v>12.012097158279079</v>
      </c>
      <c r="N334">
        <v>47.699476107318631</v>
      </c>
      <c r="O334">
        <v>47.122717891728819</v>
      </c>
      <c r="P334">
        <v>135.10176218447373</v>
      </c>
      <c r="Q334">
        <v>137.59295126210509</v>
      </c>
      <c r="R334">
        <v>91.802159072868619</v>
      </c>
      <c r="S334">
        <v>85.82749642800438</v>
      </c>
      <c r="T334">
        <v>2.08596439172829</v>
      </c>
      <c r="U334">
        <v>60.855664335664358</v>
      </c>
      <c r="V334">
        <v>60.769087167174163</v>
      </c>
      <c r="W334">
        <v>0.64741258741258767</v>
      </c>
      <c r="X334">
        <v>99</v>
      </c>
      <c r="Y334">
        <v>7150</v>
      </c>
      <c r="Z334">
        <v>6299</v>
      </c>
      <c r="AA334">
        <v>851</v>
      </c>
      <c r="AB334">
        <v>999</v>
      </c>
    </row>
    <row r="335" spans="1:28" x14ac:dyDescent="0.3">
      <c r="A335">
        <v>5</v>
      </c>
      <c r="B335">
        <v>2021</v>
      </c>
      <c r="C335">
        <v>99</v>
      </c>
      <c r="D335">
        <v>44</v>
      </c>
      <c r="E335">
        <v>44502</v>
      </c>
      <c r="F335">
        <v>170</v>
      </c>
      <c r="G335">
        <v>99</v>
      </c>
      <c r="H335">
        <v>6108</v>
      </c>
      <c r="I335">
        <v>86.562459060828559</v>
      </c>
      <c r="J335">
        <v>12.70118918918917</v>
      </c>
      <c r="K335">
        <v>15.056087098886724</v>
      </c>
      <c r="L335">
        <v>60.486815651604303</v>
      </c>
      <c r="M335">
        <v>11.863927927927897</v>
      </c>
      <c r="N335">
        <v>47.749009009009001</v>
      </c>
      <c r="O335">
        <v>46.923783783783776</v>
      </c>
      <c r="P335">
        <v>134.9805405405406</v>
      </c>
      <c r="Q335">
        <v>137.5169369369369</v>
      </c>
      <c r="R335">
        <v>94.382666666666438</v>
      </c>
      <c r="S335">
        <v>87.352576576576539</v>
      </c>
      <c r="T335">
        <v>2.3548979096975544</v>
      </c>
      <c r="U335">
        <v>60.615586116568451</v>
      </c>
      <c r="V335">
        <v>60.545224987493015</v>
      </c>
      <c r="W335">
        <v>0.62377210216110002</v>
      </c>
      <c r="X335">
        <v>99</v>
      </c>
      <c r="Y335">
        <v>6108</v>
      </c>
      <c r="Z335">
        <v>5550</v>
      </c>
      <c r="AA335">
        <v>558</v>
      </c>
      <c r="AB335">
        <v>999</v>
      </c>
    </row>
    <row r="336" spans="1:28" x14ac:dyDescent="0.3">
      <c r="A336">
        <v>5</v>
      </c>
      <c r="B336">
        <v>2021</v>
      </c>
      <c r="C336">
        <v>99</v>
      </c>
      <c r="D336">
        <v>44</v>
      </c>
      <c r="E336">
        <v>44503</v>
      </c>
      <c r="F336">
        <v>170</v>
      </c>
      <c r="G336">
        <v>99</v>
      </c>
      <c r="H336">
        <v>5761</v>
      </c>
      <c r="I336">
        <v>85.403211240191951</v>
      </c>
      <c r="J336">
        <v>12.655859596150222</v>
      </c>
      <c r="K336">
        <v>14.880453046346149</v>
      </c>
      <c r="L336">
        <v>59.76923450789775</v>
      </c>
      <c r="M336">
        <v>11.909152670315121</v>
      </c>
      <c r="N336">
        <v>47.310624646159638</v>
      </c>
      <c r="O336">
        <v>46.31553123230799</v>
      </c>
      <c r="P336">
        <v>137.04434799018685</v>
      </c>
      <c r="Q336">
        <v>137.80015097188149</v>
      </c>
      <c r="R336">
        <v>93.288356293640177</v>
      </c>
      <c r="S336">
        <v>86.337799584827124</v>
      </c>
      <c r="T336">
        <v>2.224593450195933</v>
      </c>
      <c r="U336">
        <v>60.660302030897405</v>
      </c>
      <c r="V336">
        <v>60.564746666654678</v>
      </c>
      <c r="W336">
        <v>0.67887519527859752</v>
      </c>
      <c r="X336">
        <v>99</v>
      </c>
      <c r="Y336">
        <v>5761</v>
      </c>
      <c r="Z336">
        <v>5299</v>
      </c>
      <c r="AA336">
        <v>462</v>
      </c>
      <c r="AB336">
        <v>999</v>
      </c>
    </row>
    <row r="337" spans="1:28" x14ac:dyDescent="0.3">
      <c r="A337">
        <v>5</v>
      </c>
      <c r="B337">
        <v>2021</v>
      </c>
      <c r="C337">
        <v>99</v>
      </c>
      <c r="D337">
        <v>44</v>
      </c>
      <c r="E337">
        <v>44504</v>
      </c>
      <c r="F337">
        <v>170</v>
      </c>
      <c r="G337">
        <v>99</v>
      </c>
      <c r="H337">
        <v>5922</v>
      </c>
      <c r="I337">
        <v>86.218118868088141</v>
      </c>
      <c r="J337">
        <v>12.818105902448311</v>
      </c>
      <c r="K337">
        <v>15.06425531914887</v>
      </c>
      <c r="L337">
        <v>59.915011820330918</v>
      </c>
      <c r="M337">
        <v>11.749440121465147</v>
      </c>
      <c r="N337">
        <v>47.738470297969265</v>
      </c>
      <c r="O337">
        <v>46.70032264186753</v>
      </c>
      <c r="P337">
        <v>138.87416967166445</v>
      </c>
      <c r="Q337">
        <v>137.9557790852154</v>
      </c>
      <c r="R337">
        <v>93.452837350540833</v>
      </c>
      <c r="S337">
        <v>86.672461567660093</v>
      </c>
      <c r="T337">
        <v>2.246149416700562</v>
      </c>
      <c r="U337">
        <v>60.528875379939201</v>
      </c>
      <c r="V337">
        <v>60.477398892150994</v>
      </c>
      <c r="W337">
        <v>0.6156703816278285</v>
      </c>
      <c r="X337">
        <v>99</v>
      </c>
      <c r="Y337">
        <v>5922</v>
      </c>
      <c r="Z337">
        <v>5269</v>
      </c>
      <c r="AA337">
        <v>653</v>
      </c>
      <c r="AB337">
        <v>999</v>
      </c>
    </row>
    <row r="338" spans="1:28" x14ac:dyDescent="0.3">
      <c r="A338">
        <v>5</v>
      </c>
      <c r="B338">
        <v>2021</v>
      </c>
      <c r="C338">
        <v>99</v>
      </c>
      <c r="D338">
        <v>44</v>
      </c>
      <c r="E338">
        <v>44505</v>
      </c>
      <c r="F338">
        <v>170</v>
      </c>
      <c r="G338">
        <v>99</v>
      </c>
      <c r="H338">
        <v>4493</v>
      </c>
      <c r="I338">
        <v>85.321833956297581</v>
      </c>
      <c r="J338">
        <v>12.450206160562709</v>
      </c>
      <c r="K338">
        <v>14.555533051413308</v>
      </c>
      <c r="L338">
        <v>59.072461606944209</v>
      </c>
      <c r="M338">
        <v>11.678923114237222</v>
      </c>
      <c r="N338">
        <v>47.623089983022062</v>
      </c>
      <c r="O338">
        <v>46.85326218772736</v>
      </c>
      <c r="P338">
        <v>134.30608780014549</v>
      </c>
      <c r="Q338">
        <v>136.20422022798937</v>
      </c>
      <c r="R338">
        <v>91.012612175600395</v>
      </c>
      <c r="S338">
        <v>85.078243997089501</v>
      </c>
      <c r="T338">
        <v>2.1053268908506002</v>
      </c>
      <c r="U338">
        <v>60.888715780102387</v>
      </c>
      <c r="V338">
        <v>60.752820666054227</v>
      </c>
      <c r="W338">
        <v>0.67861117293567763</v>
      </c>
      <c r="X338">
        <v>99</v>
      </c>
      <c r="Y338">
        <v>4493</v>
      </c>
      <c r="Z338">
        <v>4123</v>
      </c>
      <c r="AA338">
        <v>370</v>
      </c>
      <c r="AB338">
        <v>999</v>
      </c>
    </row>
    <row r="339" spans="1:28" x14ac:dyDescent="0.3">
      <c r="A339">
        <v>5</v>
      </c>
      <c r="B339">
        <v>2021</v>
      </c>
      <c r="C339">
        <v>99</v>
      </c>
      <c r="D339">
        <v>44</v>
      </c>
      <c r="E339">
        <v>44506</v>
      </c>
      <c r="G339">
        <v>99</v>
      </c>
      <c r="X339">
        <v>99</v>
      </c>
      <c r="AB339">
        <v>999</v>
      </c>
    </row>
    <row r="340" spans="1:28" x14ac:dyDescent="0.3">
      <c r="A340">
        <v>5</v>
      </c>
      <c r="B340">
        <v>2021</v>
      </c>
      <c r="C340">
        <v>99</v>
      </c>
      <c r="D340">
        <v>44</v>
      </c>
      <c r="E340">
        <v>44507</v>
      </c>
      <c r="G340">
        <v>99</v>
      </c>
      <c r="X340">
        <v>99</v>
      </c>
      <c r="AB340">
        <v>999</v>
      </c>
    </row>
    <row r="341" spans="1:28" x14ac:dyDescent="0.3">
      <c r="A341">
        <v>5</v>
      </c>
      <c r="B341">
        <v>2021</v>
      </c>
      <c r="C341">
        <v>99</v>
      </c>
      <c r="D341">
        <v>45</v>
      </c>
      <c r="E341">
        <v>44508</v>
      </c>
      <c r="F341">
        <v>170</v>
      </c>
      <c r="G341">
        <v>99</v>
      </c>
      <c r="H341">
        <v>7289</v>
      </c>
      <c r="I341">
        <v>84.797722585767957</v>
      </c>
      <c r="J341">
        <v>12.53370473537607</v>
      </c>
      <c r="K341">
        <v>14.831251200439024</v>
      </c>
      <c r="L341">
        <v>59.181354095211802</v>
      </c>
      <c r="M341">
        <v>11.852151036830691</v>
      </c>
      <c r="N341">
        <v>48.07551841535129</v>
      </c>
      <c r="O341">
        <v>47.256886412875247</v>
      </c>
      <c r="P341">
        <v>139.27545651501077</v>
      </c>
      <c r="Q341">
        <v>140.74295883627363</v>
      </c>
      <c r="R341">
        <v>92.107025688641116</v>
      </c>
      <c r="S341">
        <v>85.746858557722192</v>
      </c>
      <c r="T341">
        <v>2.2975464650629558</v>
      </c>
      <c r="U341">
        <v>60.742214295513811</v>
      </c>
      <c r="V341">
        <v>60.655610235214162</v>
      </c>
      <c r="W341">
        <v>0.60749073947043508</v>
      </c>
      <c r="X341">
        <v>99</v>
      </c>
      <c r="Y341">
        <v>7289</v>
      </c>
      <c r="Z341">
        <v>6462</v>
      </c>
      <c r="AA341">
        <v>827</v>
      </c>
      <c r="AB341">
        <v>999</v>
      </c>
    </row>
    <row r="342" spans="1:28" x14ac:dyDescent="0.3">
      <c r="A342">
        <v>5</v>
      </c>
      <c r="B342">
        <v>2021</v>
      </c>
      <c r="C342">
        <v>99</v>
      </c>
      <c r="D342">
        <v>45</v>
      </c>
      <c r="E342">
        <v>44509</v>
      </c>
      <c r="F342">
        <v>170</v>
      </c>
      <c r="G342">
        <v>99</v>
      </c>
      <c r="H342">
        <v>6611</v>
      </c>
      <c r="I342">
        <v>84.711843884771952</v>
      </c>
      <c r="J342">
        <v>12.429441273136129</v>
      </c>
      <c r="K342">
        <v>14.812160036303196</v>
      </c>
      <c r="L342">
        <v>59.440910603539201</v>
      </c>
      <c r="M342">
        <v>11.87919045147895</v>
      </c>
      <c r="N342">
        <v>48.424667012627566</v>
      </c>
      <c r="O342">
        <v>47.150147033385217</v>
      </c>
      <c r="P342">
        <v>138.11935651271403</v>
      </c>
      <c r="Q342">
        <v>138.29199100501643</v>
      </c>
      <c r="R342">
        <v>91.775921120913367</v>
      </c>
      <c r="S342">
        <v>85.817713198408356</v>
      </c>
      <c r="T342">
        <v>2.3827187631670625</v>
      </c>
      <c r="U342">
        <v>60.72908788382999</v>
      </c>
      <c r="V342">
        <v>60.711268077827995</v>
      </c>
      <c r="W342">
        <v>0.62517017092724225</v>
      </c>
      <c r="X342">
        <v>99</v>
      </c>
      <c r="Y342">
        <v>6611</v>
      </c>
      <c r="Z342">
        <v>5781</v>
      </c>
      <c r="AA342">
        <v>830</v>
      </c>
      <c r="AB342">
        <v>999</v>
      </c>
    </row>
    <row r="343" spans="1:28" x14ac:dyDescent="0.3">
      <c r="A343">
        <v>5</v>
      </c>
      <c r="B343">
        <v>2021</v>
      </c>
      <c r="C343">
        <v>99</v>
      </c>
      <c r="D343">
        <v>45</v>
      </c>
      <c r="E343">
        <v>44510</v>
      </c>
      <c r="F343">
        <v>170</v>
      </c>
      <c r="G343">
        <v>99</v>
      </c>
      <c r="H343">
        <v>6602</v>
      </c>
      <c r="I343">
        <v>85.99285064101845</v>
      </c>
      <c r="J343">
        <v>12.685345997286319</v>
      </c>
      <c r="K343">
        <v>15.128292941532877</v>
      </c>
      <c r="L343">
        <v>59.706787337170752</v>
      </c>
      <c r="M343">
        <v>11.947862957937584</v>
      </c>
      <c r="N343">
        <v>48.06597693351425</v>
      </c>
      <c r="O343">
        <v>47.45301899592944</v>
      </c>
      <c r="P343">
        <v>138.03358208955228</v>
      </c>
      <c r="Q343">
        <v>142.09888059701495</v>
      </c>
      <c r="R343">
        <v>92.210549525101911</v>
      </c>
      <c r="S343">
        <v>86.463025780190094</v>
      </c>
      <c r="T343">
        <v>2.442946944246557</v>
      </c>
      <c r="U343">
        <v>60.544531960012094</v>
      </c>
      <c r="V343">
        <v>60.456609256572946</v>
      </c>
      <c r="W343">
        <v>0.58648894274462293</v>
      </c>
      <c r="X343">
        <v>99</v>
      </c>
      <c r="Y343">
        <v>6602</v>
      </c>
      <c r="Z343">
        <v>5896</v>
      </c>
      <c r="AA343">
        <v>706</v>
      </c>
      <c r="AB343">
        <v>999</v>
      </c>
    </row>
    <row r="344" spans="1:28" x14ac:dyDescent="0.3">
      <c r="A344">
        <v>5</v>
      </c>
      <c r="B344">
        <v>2021</v>
      </c>
      <c r="C344">
        <v>99</v>
      </c>
      <c r="D344">
        <v>45</v>
      </c>
      <c r="E344">
        <v>44511</v>
      </c>
      <c r="F344">
        <v>170</v>
      </c>
      <c r="G344">
        <v>99</v>
      </c>
      <c r="H344">
        <v>6374</v>
      </c>
      <c r="I344">
        <v>85.793253835484975</v>
      </c>
      <c r="J344">
        <v>12.538763561219177</v>
      </c>
      <c r="K344">
        <v>14.81403200502041</v>
      </c>
      <c r="L344">
        <v>59.237328208346597</v>
      </c>
      <c r="M344">
        <v>11.906939900120545</v>
      </c>
      <c r="N344">
        <v>47.816428448424318</v>
      </c>
      <c r="O344">
        <v>47.220079214740842</v>
      </c>
      <c r="P344">
        <v>138.02738074737388</v>
      </c>
      <c r="Q344">
        <v>140.30187704494577</v>
      </c>
      <c r="R344">
        <v>92.310418460478786</v>
      </c>
      <c r="S344">
        <v>85.812192181849696</v>
      </c>
      <c r="T344">
        <v>2.2752684438012314</v>
      </c>
      <c r="U344">
        <v>60.716033887668651</v>
      </c>
      <c r="V344">
        <v>60.594292041100651</v>
      </c>
      <c r="W344">
        <v>0.55836209601506115</v>
      </c>
      <c r="X344">
        <v>99</v>
      </c>
      <c r="Y344">
        <v>6374</v>
      </c>
      <c r="Z344">
        <v>5807</v>
      </c>
      <c r="AA344">
        <v>567</v>
      </c>
      <c r="AB344">
        <v>999</v>
      </c>
    </row>
    <row r="345" spans="1:28" x14ac:dyDescent="0.3">
      <c r="A345">
        <v>5</v>
      </c>
      <c r="B345">
        <v>2021</v>
      </c>
      <c r="C345">
        <v>99</v>
      </c>
      <c r="D345">
        <v>45</v>
      </c>
      <c r="E345">
        <v>44512</v>
      </c>
      <c r="F345">
        <v>170</v>
      </c>
      <c r="G345">
        <v>99</v>
      </c>
      <c r="H345">
        <v>3600</v>
      </c>
      <c r="I345">
        <v>84.678972215837859</v>
      </c>
      <c r="J345">
        <v>13.128696703961339</v>
      </c>
      <c r="K345">
        <v>15.303750000000004</v>
      </c>
      <c r="L345">
        <v>58.6548444444444</v>
      </c>
      <c r="M345">
        <v>11.825461143029983</v>
      </c>
      <c r="N345">
        <v>51.09646205019655</v>
      </c>
      <c r="O345">
        <v>50.126096159661323</v>
      </c>
      <c r="P345">
        <v>136.77986090111884</v>
      </c>
      <c r="Q345">
        <v>138.71000907166621</v>
      </c>
      <c r="R345">
        <v>92.731115814937937</v>
      </c>
      <c r="S345">
        <v>85.873903840338727</v>
      </c>
      <c r="T345">
        <v>2.1750532960386675</v>
      </c>
      <c r="U345">
        <v>60.277777777777779</v>
      </c>
      <c r="V345">
        <v>60.079050418421019</v>
      </c>
      <c r="W345">
        <v>0.66083333333333349</v>
      </c>
      <c r="X345">
        <v>99</v>
      </c>
      <c r="Y345">
        <v>3600</v>
      </c>
      <c r="Z345">
        <v>3307</v>
      </c>
      <c r="AA345">
        <v>293</v>
      </c>
      <c r="AB345">
        <v>999</v>
      </c>
    </row>
    <row r="346" spans="1:28" x14ac:dyDescent="0.3">
      <c r="A346">
        <v>5</v>
      </c>
      <c r="B346">
        <v>2021</v>
      </c>
      <c r="C346">
        <v>99</v>
      </c>
      <c r="D346">
        <v>45</v>
      </c>
      <c r="E346">
        <v>44513</v>
      </c>
      <c r="G346">
        <v>99</v>
      </c>
      <c r="X346">
        <v>99</v>
      </c>
      <c r="AB346">
        <v>999</v>
      </c>
    </row>
    <row r="347" spans="1:28" x14ac:dyDescent="0.3">
      <c r="A347">
        <v>5</v>
      </c>
      <c r="B347">
        <v>2021</v>
      </c>
      <c r="C347">
        <v>99</v>
      </c>
      <c r="D347">
        <v>45</v>
      </c>
      <c r="E347">
        <v>44514</v>
      </c>
      <c r="G347">
        <v>99</v>
      </c>
      <c r="X347">
        <v>99</v>
      </c>
      <c r="AB347">
        <v>999</v>
      </c>
    </row>
    <row r="348" spans="1:28" x14ac:dyDescent="0.3">
      <c r="A348">
        <v>5</v>
      </c>
      <c r="B348">
        <v>2021</v>
      </c>
      <c r="C348">
        <v>99</v>
      </c>
      <c r="D348">
        <v>46</v>
      </c>
      <c r="E348">
        <v>44515</v>
      </c>
      <c r="F348">
        <v>170</v>
      </c>
      <c r="G348">
        <v>99</v>
      </c>
      <c r="H348">
        <v>7832</v>
      </c>
      <c r="I348">
        <v>82.851813066432243</v>
      </c>
      <c r="J348">
        <v>12.490415606446112</v>
      </c>
      <c r="K348">
        <v>14.69894152196121</v>
      </c>
      <c r="L348">
        <v>58.288832992849997</v>
      </c>
      <c r="M348">
        <v>11.962878145320843</v>
      </c>
      <c r="N348">
        <v>49.83757421543681</v>
      </c>
      <c r="O348">
        <v>48.880265761945161</v>
      </c>
      <c r="P348">
        <v>143.60050890585245</v>
      </c>
      <c r="Q348">
        <v>145.49307322589763</v>
      </c>
      <c r="R348">
        <v>89.968674017529025</v>
      </c>
      <c r="S348">
        <v>85.010856658184551</v>
      </c>
      <c r="T348">
        <v>2.2085259155150911</v>
      </c>
      <c r="U348">
        <v>60.801455566904998</v>
      </c>
      <c r="V348">
        <v>60.691236133969134</v>
      </c>
      <c r="W348">
        <v>0.54698672114402436</v>
      </c>
      <c r="X348">
        <v>99</v>
      </c>
      <c r="Y348">
        <v>7832</v>
      </c>
      <c r="Z348">
        <v>7074</v>
      </c>
      <c r="AA348">
        <v>758</v>
      </c>
      <c r="AB348">
        <v>999</v>
      </c>
    </row>
    <row r="349" spans="1:28" x14ac:dyDescent="0.3">
      <c r="A349">
        <v>5</v>
      </c>
      <c r="B349">
        <v>2021</v>
      </c>
      <c r="C349">
        <v>99</v>
      </c>
      <c r="D349">
        <v>46</v>
      </c>
      <c r="E349">
        <v>44516</v>
      </c>
      <c r="F349">
        <v>170</v>
      </c>
      <c r="G349">
        <v>99</v>
      </c>
      <c r="H349">
        <v>6348</v>
      </c>
      <c r="I349">
        <v>83.528087582513677</v>
      </c>
      <c r="J349">
        <v>12.392352068567648</v>
      </c>
      <c r="K349">
        <v>14.729365154379302</v>
      </c>
      <c r="L349">
        <v>57.975163831127986</v>
      </c>
      <c r="M349">
        <v>12.143036096917724</v>
      </c>
      <c r="N349">
        <v>50.145211801549365</v>
      </c>
      <c r="O349">
        <v>48.939673644305266</v>
      </c>
      <c r="P349">
        <v>137.87258941816387</v>
      </c>
      <c r="Q349">
        <v>138.07153453106969</v>
      </c>
      <c r="R349">
        <v>90.216350749958821</v>
      </c>
      <c r="S349">
        <v>84.633492665238137</v>
      </c>
      <c r="T349">
        <v>2.3370130858116602</v>
      </c>
      <c r="U349">
        <v>60.702898550724605</v>
      </c>
      <c r="V349">
        <v>60.478544666701033</v>
      </c>
      <c r="W349">
        <v>0.61625708884688102</v>
      </c>
      <c r="X349">
        <v>99</v>
      </c>
      <c r="Y349">
        <v>6348</v>
      </c>
      <c r="Z349">
        <v>6067</v>
      </c>
      <c r="AA349">
        <v>281</v>
      </c>
      <c r="AB349">
        <v>999</v>
      </c>
    </row>
    <row r="350" spans="1:28" x14ac:dyDescent="0.3">
      <c r="A350">
        <v>5</v>
      </c>
      <c r="B350">
        <v>2021</v>
      </c>
      <c r="C350">
        <v>99</v>
      </c>
      <c r="D350">
        <v>46</v>
      </c>
      <c r="E350">
        <v>44517</v>
      </c>
      <c r="F350">
        <v>170</v>
      </c>
      <c r="G350">
        <v>99</v>
      </c>
      <c r="H350">
        <v>6734</v>
      </c>
      <c r="I350">
        <v>84.797653687350859</v>
      </c>
      <c r="J350">
        <v>12.613030303030301</v>
      </c>
      <c r="K350">
        <v>14.841920106920188</v>
      </c>
      <c r="L350">
        <v>59.150940005940051</v>
      </c>
      <c r="M350">
        <v>11.944612794612764</v>
      </c>
      <c r="N350">
        <v>49.621212121212118</v>
      </c>
      <c r="O350">
        <v>48.900336700336702</v>
      </c>
      <c r="P350">
        <v>138.17626262626263</v>
      </c>
      <c r="Q350">
        <v>139.9791245791246</v>
      </c>
      <c r="R350">
        <v>91.129663299663363</v>
      </c>
      <c r="S350">
        <v>85.815454545454386</v>
      </c>
      <c r="T350">
        <v>2.228889803889885</v>
      </c>
      <c r="U350">
        <v>60.704039204039191</v>
      </c>
      <c r="V350">
        <v>60.603835681372225</v>
      </c>
      <c r="W350">
        <v>0.63275913275913265</v>
      </c>
      <c r="X350">
        <v>99</v>
      </c>
      <c r="Y350">
        <v>6734</v>
      </c>
      <c r="Z350">
        <v>5940</v>
      </c>
      <c r="AA350">
        <v>794</v>
      </c>
      <c r="AB350">
        <v>999</v>
      </c>
    </row>
    <row r="351" spans="1:28" x14ac:dyDescent="0.3">
      <c r="A351">
        <v>5</v>
      </c>
      <c r="B351">
        <v>2021</v>
      </c>
      <c r="C351">
        <v>99</v>
      </c>
      <c r="D351">
        <v>46</v>
      </c>
      <c r="E351">
        <v>44518</v>
      </c>
      <c r="F351">
        <v>170</v>
      </c>
      <c r="G351">
        <v>99</v>
      </c>
      <c r="H351">
        <v>6615</v>
      </c>
      <c r="I351">
        <v>85.187815563366698</v>
      </c>
      <c r="J351">
        <v>12.600594059405839</v>
      </c>
      <c r="K351">
        <v>14.838030234315877</v>
      </c>
      <c r="L351">
        <v>59.104340136054311</v>
      </c>
      <c r="M351">
        <v>11.998778877887759</v>
      </c>
      <c r="N351">
        <v>50.486303630363039</v>
      </c>
      <c r="O351">
        <v>49.368811881188122</v>
      </c>
      <c r="P351">
        <v>140.18036303630356</v>
      </c>
      <c r="Q351">
        <v>141.53762376237623</v>
      </c>
      <c r="R351">
        <v>91.489471947194531</v>
      </c>
      <c r="S351">
        <v>85.632178217821746</v>
      </c>
      <c r="T351">
        <v>2.2374361749100355</v>
      </c>
      <c r="U351">
        <v>60.655479969765679</v>
      </c>
      <c r="V351">
        <v>60.542902593350739</v>
      </c>
      <c r="W351">
        <v>0.59501133786848059</v>
      </c>
      <c r="X351">
        <v>99</v>
      </c>
      <c r="Y351">
        <v>6615</v>
      </c>
      <c r="Z351">
        <v>6060</v>
      </c>
      <c r="AA351">
        <v>555</v>
      </c>
      <c r="AB351">
        <v>999</v>
      </c>
    </row>
    <row r="352" spans="1:28" x14ac:dyDescent="0.3">
      <c r="A352">
        <v>5</v>
      </c>
      <c r="B352">
        <v>2021</v>
      </c>
      <c r="C352">
        <v>99</v>
      </c>
      <c r="D352">
        <v>46</v>
      </c>
      <c r="E352">
        <v>44519</v>
      </c>
      <c r="F352">
        <v>170</v>
      </c>
      <c r="G352">
        <v>99</v>
      </c>
      <c r="H352">
        <v>3268</v>
      </c>
      <c r="I352">
        <v>85.829222761322754</v>
      </c>
      <c r="J352">
        <v>13.032209980557353</v>
      </c>
      <c r="K352">
        <v>15.491471848225238</v>
      </c>
      <c r="L352">
        <v>59.037903916768691</v>
      </c>
      <c r="M352">
        <v>12.210499027867776</v>
      </c>
      <c r="N352">
        <v>49.412832145171755</v>
      </c>
      <c r="O352">
        <v>48.900194426441992</v>
      </c>
      <c r="P352">
        <v>137.74108878807519</v>
      </c>
      <c r="Q352">
        <v>139.78451069345431</v>
      </c>
      <c r="R352">
        <v>92.548606610499007</v>
      </c>
      <c r="S352">
        <v>86.559624108878893</v>
      </c>
      <c r="T352">
        <v>2.459261867667883</v>
      </c>
      <c r="U352">
        <v>60.177478580171375</v>
      </c>
      <c r="V352">
        <v>59.968947824050417</v>
      </c>
      <c r="W352">
        <v>0.77784577723378245</v>
      </c>
      <c r="X352">
        <v>99</v>
      </c>
      <c r="Y352">
        <v>3268</v>
      </c>
      <c r="Z352">
        <v>3086</v>
      </c>
      <c r="AA352">
        <v>182</v>
      </c>
      <c r="AB352">
        <v>999</v>
      </c>
    </row>
    <row r="353" spans="1:28" x14ac:dyDescent="0.3">
      <c r="A353">
        <v>5</v>
      </c>
      <c r="B353">
        <v>2021</v>
      </c>
      <c r="C353">
        <v>99</v>
      </c>
      <c r="D353">
        <v>46</v>
      </c>
      <c r="E353">
        <v>44520</v>
      </c>
      <c r="G353">
        <v>99</v>
      </c>
      <c r="X353">
        <v>99</v>
      </c>
      <c r="AB353">
        <v>999</v>
      </c>
    </row>
    <row r="354" spans="1:28" x14ac:dyDescent="0.3">
      <c r="A354">
        <v>5</v>
      </c>
      <c r="B354">
        <v>2021</v>
      </c>
      <c r="C354">
        <v>99</v>
      </c>
      <c r="D354">
        <v>46</v>
      </c>
      <c r="E354">
        <v>44520</v>
      </c>
      <c r="G354">
        <v>99</v>
      </c>
      <c r="X354">
        <v>99</v>
      </c>
      <c r="AB354">
        <v>999</v>
      </c>
    </row>
    <row r="355" spans="1:28" x14ac:dyDescent="0.3">
      <c r="A355">
        <v>5</v>
      </c>
      <c r="B355">
        <v>2021</v>
      </c>
      <c r="C355">
        <v>99</v>
      </c>
      <c r="D355">
        <v>46</v>
      </c>
      <c r="E355">
        <v>44521</v>
      </c>
      <c r="G355">
        <v>99</v>
      </c>
      <c r="X355">
        <v>99</v>
      </c>
      <c r="AB355">
        <v>999</v>
      </c>
    </row>
    <row r="356" spans="1:28" x14ac:dyDescent="0.3">
      <c r="A356">
        <v>5</v>
      </c>
      <c r="B356">
        <v>2021</v>
      </c>
      <c r="C356">
        <v>99</v>
      </c>
      <c r="D356">
        <v>47</v>
      </c>
      <c r="E356">
        <v>44522</v>
      </c>
      <c r="F356">
        <v>170</v>
      </c>
      <c r="G356">
        <v>99</v>
      </c>
      <c r="H356">
        <v>8897</v>
      </c>
      <c r="I356">
        <v>85.323558493130221</v>
      </c>
      <c r="J356">
        <v>12.738399597383003</v>
      </c>
      <c r="K356">
        <v>15.002949308755722</v>
      </c>
      <c r="L356">
        <v>59.414195796335981</v>
      </c>
      <c r="M356">
        <v>11.994464016104684</v>
      </c>
      <c r="N356">
        <v>49.570332159033718</v>
      </c>
      <c r="O356">
        <v>48.722445898339217</v>
      </c>
      <c r="P356">
        <v>139.23263714141922</v>
      </c>
      <c r="Q356">
        <v>140.57310015098142</v>
      </c>
      <c r="R356">
        <v>92.380775037745465</v>
      </c>
      <c r="S356">
        <v>86.353044791142494</v>
      </c>
      <c r="T356">
        <v>2.2645497113727222</v>
      </c>
      <c r="U356">
        <v>60.580869956164989</v>
      </c>
      <c r="V356">
        <v>60.467024460974315</v>
      </c>
      <c r="W356">
        <v>0.58199393053838389</v>
      </c>
      <c r="X356">
        <v>99</v>
      </c>
      <c r="Y356">
        <v>8897</v>
      </c>
      <c r="Z356">
        <v>7948</v>
      </c>
      <c r="AA356">
        <v>949</v>
      </c>
      <c r="AB356">
        <v>999</v>
      </c>
    </row>
    <row r="357" spans="1:28" x14ac:dyDescent="0.3">
      <c r="A357">
        <v>5</v>
      </c>
      <c r="B357">
        <v>2021</v>
      </c>
      <c r="C357">
        <v>99</v>
      </c>
      <c r="D357">
        <v>47</v>
      </c>
      <c r="E357">
        <v>44523</v>
      </c>
      <c r="F357">
        <v>170</v>
      </c>
      <c r="G357">
        <v>99</v>
      </c>
      <c r="H357">
        <v>7832</v>
      </c>
      <c r="I357">
        <v>85.115436660890254</v>
      </c>
      <c r="J357">
        <v>12.816521249648131</v>
      </c>
      <c r="K357">
        <v>14.989166241062341</v>
      </c>
      <c r="L357">
        <v>58.958428243105296</v>
      </c>
      <c r="M357">
        <v>12.174444131719637</v>
      </c>
      <c r="N357">
        <v>50.363495637489443</v>
      </c>
      <c r="O357">
        <v>49.184210526315773</v>
      </c>
      <c r="P357">
        <v>138.78426681677456</v>
      </c>
      <c r="Q357">
        <v>138.7875035181537</v>
      </c>
      <c r="R357">
        <v>92.322094005066162</v>
      </c>
      <c r="S357">
        <v>85.713200112580921</v>
      </c>
      <c r="T357">
        <v>2.1726449914142094</v>
      </c>
      <c r="U357">
        <v>60.480337078651694</v>
      </c>
      <c r="V357">
        <v>60.360294185756096</v>
      </c>
      <c r="W357">
        <v>0.59167517875383058</v>
      </c>
      <c r="X357">
        <v>99</v>
      </c>
      <c r="Y357">
        <v>7832</v>
      </c>
      <c r="Z357">
        <v>7106</v>
      </c>
      <c r="AA357">
        <v>726</v>
      </c>
      <c r="AB357">
        <v>999</v>
      </c>
    </row>
    <row r="358" spans="1:28" x14ac:dyDescent="0.3">
      <c r="A358">
        <v>5</v>
      </c>
      <c r="B358">
        <v>2021</v>
      </c>
      <c r="C358">
        <v>99</v>
      </c>
      <c r="D358">
        <v>47</v>
      </c>
      <c r="E358">
        <v>44524</v>
      </c>
      <c r="F358">
        <v>170</v>
      </c>
      <c r="G358">
        <v>99</v>
      </c>
      <c r="H358">
        <v>7058</v>
      </c>
      <c r="I358">
        <v>85.987503533192623</v>
      </c>
      <c r="J358">
        <v>12.533730968450737</v>
      </c>
      <c r="K358">
        <v>14.858505242278262</v>
      </c>
      <c r="L358">
        <v>59.967754321337203</v>
      </c>
      <c r="M358">
        <v>12.184523622665164</v>
      </c>
      <c r="N358">
        <v>49.462878668968763</v>
      </c>
      <c r="O358">
        <v>48.609480458326807</v>
      </c>
      <c r="P358">
        <v>140.40464605242502</v>
      </c>
      <c r="Q358">
        <v>142.40778527703657</v>
      </c>
      <c r="R358">
        <v>93.17862188039544</v>
      </c>
      <c r="S358">
        <v>86.784774760634321</v>
      </c>
      <c r="T358">
        <v>2.3247742738275265</v>
      </c>
      <c r="U358">
        <v>60.729951827713244</v>
      </c>
      <c r="V358">
        <v>60.682495610234227</v>
      </c>
      <c r="W358">
        <v>0.6119297251345992</v>
      </c>
      <c r="X358">
        <v>99</v>
      </c>
      <c r="Y358">
        <v>7058</v>
      </c>
      <c r="Z358">
        <v>6371</v>
      </c>
      <c r="AA358">
        <v>687</v>
      </c>
      <c r="AB358">
        <v>999</v>
      </c>
    </row>
    <row r="359" spans="1:28" x14ac:dyDescent="0.3">
      <c r="A359">
        <v>5</v>
      </c>
      <c r="B359">
        <v>2021</v>
      </c>
      <c r="C359">
        <v>99</v>
      </c>
      <c r="D359">
        <v>47</v>
      </c>
      <c r="E359">
        <v>44525</v>
      </c>
      <c r="F359">
        <v>170</v>
      </c>
      <c r="G359">
        <v>99</v>
      </c>
      <c r="H359">
        <v>7167</v>
      </c>
      <c r="I359">
        <v>86.194404903265763</v>
      </c>
      <c r="J359">
        <v>12.741695951107721</v>
      </c>
      <c r="K359">
        <v>15.038987023859322</v>
      </c>
      <c r="L359">
        <v>59.862984512348561</v>
      </c>
      <c r="M359">
        <v>12.229152024446096</v>
      </c>
      <c r="N359">
        <v>49.739648586707411</v>
      </c>
      <c r="O359">
        <v>48.689228418640191</v>
      </c>
      <c r="P359">
        <v>138.99236058059591</v>
      </c>
      <c r="Q359">
        <v>140.85576776165013</v>
      </c>
      <c r="R359">
        <v>93.822245989304562</v>
      </c>
      <c r="S359">
        <v>87.095951107716218</v>
      </c>
      <c r="T359">
        <v>2.2972910727515927</v>
      </c>
      <c r="U359">
        <v>60.52476628993999</v>
      </c>
      <c r="V359">
        <v>60.441377104161681</v>
      </c>
      <c r="W359">
        <v>0.6349937212222686</v>
      </c>
      <c r="X359">
        <v>99</v>
      </c>
      <c r="Y359">
        <v>7167</v>
      </c>
      <c r="Z359">
        <v>6545</v>
      </c>
      <c r="AA359">
        <v>622</v>
      </c>
      <c r="AB359">
        <v>999</v>
      </c>
    </row>
    <row r="360" spans="1:28" x14ac:dyDescent="0.3">
      <c r="A360">
        <v>5</v>
      </c>
      <c r="B360">
        <v>2021</v>
      </c>
      <c r="C360">
        <v>99</v>
      </c>
      <c r="D360">
        <v>47</v>
      </c>
      <c r="E360">
        <v>44526</v>
      </c>
      <c r="F360">
        <v>170</v>
      </c>
      <c r="G360">
        <v>99</v>
      </c>
      <c r="H360">
        <v>4382</v>
      </c>
      <c r="I360">
        <v>87.166408027393274</v>
      </c>
      <c r="J360">
        <v>12.851909511067859</v>
      </c>
      <c r="K360">
        <v>15.297848014605172</v>
      </c>
      <c r="L360">
        <v>60.391319032405121</v>
      </c>
      <c r="M360">
        <v>12.261785453660853</v>
      </c>
      <c r="N360">
        <v>50.458282656287999</v>
      </c>
      <c r="O360">
        <v>49.274629044028238</v>
      </c>
      <c r="P360">
        <v>143.7837509121868</v>
      </c>
      <c r="Q360">
        <v>144.56555582583312</v>
      </c>
      <c r="R360">
        <v>95.178204816346323</v>
      </c>
      <c r="S360">
        <v>87.942009243493189</v>
      </c>
      <c r="T360">
        <v>2.4459385035373122</v>
      </c>
      <c r="U360">
        <v>60.474897307165683</v>
      </c>
      <c r="V360">
        <v>60.368038750051632</v>
      </c>
      <c r="W360">
        <v>0.6720675490643544</v>
      </c>
      <c r="X360">
        <v>99</v>
      </c>
      <c r="Y360">
        <v>4382</v>
      </c>
      <c r="Z360">
        <v>4111</v>
      </c>
      <c r="AA360">
        <v>271</v>
      </c>
      <c r="AB360">
        <v>999</v>
      </c>
    </row>
    <row r="361" spans="1:28" x14ac:dyDescent="0.3">
      <c r="A361">
        <v>5</v>
      </c>
      <c r="B361">
        <v>2021</v>
      </c>
      <c r="C361">
        <v>99</v>
      </c>
      <c r="D361">
        <v>47</v>
      </c>
      <c r="E361">
        <v>44527</v>
      </c>
      <c r="G361">
        <v>99</v>
      </c>
      <c r="X361">
        <v>99</v>
      </c>
      <c r="AB361">
        <v>999</v>
      </c>
    </row>
    <row r="362" spans="1:28" x14ac:dyDescent="0.3">
      <c r="A362">
        <v>5</v>
      </c>
      <c r="B362">
        <v>2021</v>
      </c>
      <c r="C362">
        <v>99</v>
      </c>
      <c r="D362">
        <v>47</v>
      </c>
      <c r="E362">
        <v>44528</v>
      </c>
      <c r="G362">
        <v>99</v>
      </c>
      <c r="X362">
        <v>99</v>
      </c>
      <c r="AB362">
        <v>999</v>
      </c>
    </row>
    <row r="363" spans="1:28" x14ac:dyDescent="0.3">
      <c r="A363">
        <v>5</v>
      </c>
      <c r="B363">
        <v>2021</v>
      </c>
      <c r="C363">
        <v>99</v>
      </c>
      <c r="D363">
        <v>48</v>
      </c>
      <c r="E363">
        <v>44529</v>
      </c>
      <c r="F363">
        <v>170</v>
      </c>
      <c r="G363">
        <v>99</v>
      </c>
      <c r="H363">
        <v>8708</v>
      </c>
      <c r="I363">
        <v>84.800310050915641</v>
      </c>
      <c r="J363">
        <v>12.600787901893495</v>
      </c>
      <c r="K363">
        <v>14.912958199356934</v>
      </c>
      <c r="L363">
        <v>59.228365870464231</v>
      </c>
      <c r="M363">
        <v>11.867403736179888</v>
      </c>
      <c r="N363">
        <v>48.993773033422315</v>
      </c>
      <c r="O363">
        <v>48.324310585843186</v>
      </c>
      <c r="P363">
        <v>139.85957554962511</v>
      </c>
      <c r="Q363">
        <v>141.11106875079423</v>
      </c>
      <c r="R363">
        <v>90.497750667174699</v>
      </c>
      <c r="S363">
        <v>85.865548354301552</v>
      </c>
      <c r="T363">
        <v>2.3121702974634375</v>
      </c>
      <c r="U363">
        <v>60.630454754248973</v>
      </c>
      <c r="V363">
        <v>60.515867770069605</v>
      </c>
      <c r="W363">
        <v>0.63814882866329803</v>
      </c>
      <c r="X363">
        <v>99</v>
      </c>
      <c r="Y363">
        <v>8708</v>
      </c>
      <c r="Z363">
        <v>7869</v>
      </c>
      <c r="AA363">
        <v>839</v>
      </c>
      <c r="AB363">
        <v>999</v>
      </c>
    </row>
    <row r="364" spans="1:28" x14ac:dyDescent="0.3">
      <c r="A364">
        <v>5</v>
      </c>
      <c r="B364">
        <v>2021</v>
      </c>
      <c r="C364">
        <v>99</v>
      </c>
      <c r="D364">
        <v>48</v>
      </c>
      <c r="E364">
        <v>44530</v>
      </c>
      <c r="F364">
        <v>170</v>
      </c>
      <c r="G364">
        <v>99</v>
      </c>
      <c r="H364">
        <v>7741</v>
      </c>
      <c r="I364">
        <v>82.986435854196174</v>
      </c>
      <c r="J364">
        <v>12.4738857063015</v>
      </c>
      <c r="K364">
        <v>14.71178271541145</v>
      </c>
      <c r="L364">
        <v>57.98929983206321</v>
      </c>
      <c r="M364">
        <v>11.89244096688555</v>
      </c>
      <c r="N364">
        <v>50.987983792091683</v>
      </c>
      <c r="O364">
        <v>50.149643705463191</v>
      </c>
      <c r="P364">
        <v>141.65991337152437</v>
      </c>
      <c r="Q364">
        <v>143.21894648595779</v>
      </c>
      <c r="R364">
        <v>89.739611569093412</v>
      </c>
      <c r="S364">
        <v>84.380634343998892</v>
      </c>
      <c r="T364">
        <v>2.2378970091099473</v>
      </c>
      <c r="U364">
        <v>60.679240408216017</v>
      </c>
      <c r="V364">
        <v>60.497218056185837</v>
      </c>
      <c r="W364">
        <v>0.64332773543469834</v>
      </c>
      <c r="X364">
        <v>99</v>
      </c>
      <c r="Y364">
        <v>7741</v>
      </c>
      <c r="Z364">
        <v>7157</v>
      </c>
      <c r="AA364">
        <v>584</v>
      </c>
      <c r="AB364">
        <v>999</v>
      </c>
    </row>
    <row r="365" spans="1:28" x14ac:dyDescent="0.3">
      <c r="A365">
        <v>5</v>
      </c>
      <c r="B365">
        <v>2021</v>
      </c>
      <c r="C365">
        <v>99</v>
      </c>
      <c r="D365">
        <v>48</v>
      </c>
      <c r="E365">
        <v>44531</v>
      </c>
      <c r="F365">
        <v>170</v>
      </c>
      <c r="G365">
        <v>99</v>
      </c>
      <c r="H365">
        <v>7695</v>
      </c>
      <c r="I365">
        <v>84.500792715135546</v>
      </c>
      <c r="J365">
        <v>12.711351659307821</v>
      </c>
      <c r="K365">
        <v>14.804602988953867</v>
      </c>
      <c r="L365">
        <v>59.252566601689296</v>
      </c>
      <c r="M365">
        <v>12.047258225324022</v>
      </c>
      <c r="N365">
        <v>50.124341261928492</v>
      </c>
      <c r="O365">
        <v>49.134311351659314</v>
      </c>
      <c r="P365">
        <v>140.09443099273611</v>
      </c>
      <c r="Q365">
        <v>141.3875516308218</v>
      </c>
      <c r="R365">
        <v>92.954792764563578</v>
      </c>
      <c r="S365">
        <v>86.229653895455812</v>
      </c>
      <c r="T365">
        <v>2.0932513296460424</v>
      </c>
      <c r="U365">
        <v>60.710981156595203</v>
      </c>
      <c r="V365">
        <v>60.546112131059374</v>
      </c>
      <c r="W365">
        <v>0.6639376218323586</v>
      </c>
      <c r="X365">
        <v>99</v>
      </c>
      <c r="Y365">
        <v>7695</v>
      </c>
      <c r="Z365">
        <v>7021</v>
      </c>
      <c r="AA365">
        <v>674</v>
      </c>
      <c r="AB365">
        <v>999</v>
      </c>
    </row>
    <row r="366" spans="1:28" x14ac:dyDescent="0.3">
      <c r="A366">
        <v>5</v>
      </c>
      <c r="B366">
        <v>2021</v>
      </c>
      <c r="C366">
        <v>99</v>
      </c>
      <c r="D366">
        <v>48</v>
      </c>
      <c r="E366">
        <v>44532</v>
      </c>
      <c r="F366">
        <v>170</v>
      </c>
      <c r="G366">
        <v>99</v>
      </c>
      <c r="H366">
        <v>7955</v>
      </c>
      <c r="I366">
        <v>85.507328716289123</v>
      </c>
      <c r="J366">
        <v>12.68191679253054</v>
      </c>
      <c r="K366">
        <v>14.908069138906356</v>
      </c>
      <c r="L366">
        <v>59.348360779384066</v>
      </c>
      <c r="M366">
        <v>11.981985445558102</v>
      </c>
      <c r="N366">
        <v>49.861595496361389</v>
      </c>
      <c r="O366">
        <v>49.056432788685981</v>
      </c>
      <c r="P366">
        <v>141.41864616229569</v>
      </c>
      <c r="Q366">
        <v>143.76452011533712</v>
      </c>
      <c r="R366">
        <v>91.376328436084236</v>
      </c>
      <c r="S366">
        <v>85.875298640669911</v>
      </c>
      <c r="T366">
        <v>2.2261523463758146</v>
      </c>
      <c r="U366">
        <v>60.600251414204905</v>
      </c>
      <c r="V366">
        <v>60.461265605154445</v>
      </c>
      <c r="W366">
        <v>0.65304839723444363</v>
      </c>
      <c r="X366">
        <v>99</v>
      </c>
      <c r="Y366">
        <v>7955</v>
      </c>
      <c r="Z366">
        <v>7283</v>
      </c>
      <c r="AA366">
        <v>672</v>
      </c>
      <c r="AB366">
        <v>999</v>
      </c>
    </row>
    <row r="367" spans="1:28" x14ac:dyDescent="0.3">
      <c r="A367">
        <v>5</v>
      </c>
      <c r="B367">
        <v>2021</v>
      </c>
      <c r="C367">
        <v>99</v>
      </c>
      <c r="D367">
        <v>48</v>
      </c>
      <c r="E367">
        <v>44533</v>
      </c>
      <c r="F367">
        <v>170</v>
      </c>
      <c r="G367">
        <v>99</v>
      </c>
      <c r="H367">
        <v>5597</v>
      </c>
      <c r="I367">
        <v>84.029480071239746</v>
      </c>
      <c r="J367">
        <v>12.670650058388464</v>
      </c>
      <c r="K367">
        <v>14.913223155261754</v>
      </c>
      <c r="L367">
        <v>58.437927461139687</v>
      </c>
      <c r="M367">
        <v>12.109731413001152</v>
      </c>
      <c r="N367">
        <v>49.937524328532511</v>
      </c>
      <c r="O367">
        <v>48.548073180225778</v>
      </c>
      <c r="P367">
        <v>139.38847800700663</v>
      </c>
      <c r="Q367">
        <v>137.36843129622423</v>
      </c>
      <c r="R367">
        <v>92.846010120669561</v>
      </c>
      <c r="S367">
        <v>85.446710782405646</v>
      </c>
      <c r="T367">
        <v>2.2425730968732887</v>
      </c>
      <c r="U367">
        <v>60.553153475075952</v>
      </c>
      <c r="V367">
        <v>60.355207133291366</v>
      </c>
      <c r="W367">
        <v>0.6719671252456676</v>
      </c>
      <c r="X367">
        <v>99</v>
      </c>
      <c r="Y367">
        <v>5597</v>
      </c>
      <c r="Z367">
        <v>5138</v>
      </c>
      <c r="AA367">
        <v>459</v>
      </c>
      <c r="AB367">
        <v>999</v>
      </c>
    </row>
    <row r="368" spans="1:28" x14ac:dyDescent="0.3">
      <c r="A368">
        <v>5</v>
      </c>
      <c r="B368">
        <v>2021</v>
      </c>
      <c r="C368">
        <v>99</v>
      </c>
      <c r="D368">
        <v>48</v>
      </c>
      <c r="E368">
        <v>44534</v>
      </c>
      <c r="G368">
        <v>99</v>
      </c>
      <c r="X368">
        <v>99</v>
      </c>
      <c r="AB368">
        <v>999</v>
      </c>
    </row>
    <row r="369" spans="1:28" x14ac:dyDescent="0.3">
      <c r="A369">
        <v>5</v>
      </c>
      <c r="B369">
        <v>2021</v>
      </c>
      <c r="C369">
        <v>99</v>
      </c>
      <c r="D369">
        <v>48</v>
      </c>
      <c r="E369">
        <v>44535</v>
      </c>
      <c r="G369">
        <v>99</v>
      </c>
      <c r="X369">
        <v>99</v>
      </c>
      <c r="AB369">
        <v>999</v>
      </c>
    </row>
    <row r="370" spans="1:28" x14ac:dyDescent="0.3">
      <c r="A370">
        <v>5</v>
      </c>
      <c r="B370">
        <v>2021</v>
      </c>
      <c r="C370">
        <v>99</v>
      </c>
      <c r="D370">
        <v>49</v>
      </c>
      <c r="E370">
        <v>44536</v>
      </c>
      <c r="F370">
        <v>170</v>
      </c>
      <c r="G370">
        <v>99</v>
      </c>
      <c r="H370">
        <v>8625</v>
      </c>
      <c r="I370">
        <v>83.736428977554141</v>
      </c>
      <c r="J370">
        <v>12.747336454510936</v>
      </c>
      <c r="K370">
        <v>15.129755362318788</v>
      </c>
      <c r="L370">
        <v>59.249717101449214</v>
      </c>
      <c r="M370">
        <v>12.18754903201318</v>
      </c>
      <c r="N370">
        <v>49.858534733645442</v>
      </c>
      <c r="O370">
        <v>49.039984815892701</v>
      </c>
      <c r="P370">
        <v>142.90560546627862</v>
      </c>
      <c r="Q370">
        <v>144.84081994179431</v>
      </c>
      <c r="R370">
        <v>91.320663039352127</v>
      </c>
      <c r="S370">
        <v>86.523750474503345</v>
      </c>
      <c r="T370">
        <v>2.3824189078078537</v>
      </c>
      <c r="U370">
        <v>60.51049275362319</v>
      </c>
      <c r="V370">
        <v>60.372067926038554</v>
      </c>
      <c r="W370">
        <v>0.59026086956521739</v>
      </c>
      <c r="X370">
        <v>99</v>
      </c>
      <c r="Y370">
        <v>8625</v>
      </c>
      <c r="Z370">
        <v>7903</v>
      </c>
      <c r="AA370">
        <v>722</v>
      </c>
      <c r="AB370">
        <v>999</v>
      </c>
    </row>
    <row r="371" spans="1:28" x14ac:dyDescent="0.3">
      <c r="A371">
        <v>5</v>
      </c>
      <c r="B371">
        <v>2021</v>
      </c>
      <c r="C371">
        <v>99</v>
      </c>
      <c r="D371">
        <v>49</v>
      </c>
      <c r="E371">
        <v>44537</v>
      </c>
      <c r="F371">
        <v>170</v>
      </c>
      <c r="G371">
        <v>99</v>
      </c>
      <c r="H371">
        <v>8539</v>
      </c>
      <c r="I371">
        <v>83.248776197463997</v>
      </c>
      <c r="J371">
        <v>12.448563577317019</v>
      </c>
      <c r="K371">
        <v>14.656839208338251</v>
      </c>
      <c r="L371">
        <v>58.546511301089048</v>
      </c>
      <c r="M371">
        <v>11.990781913564756</v>
      </c>
      <c r="N371">
        <v>49.796652510617051</v>
      </c>
      <c r="O371">
        <v>48.581563827129649</v>
      </c>
      <c r="P371">
        <v>145.87197102173377</v>
      </c>
      <c r="Q371">
        <v>146.04896327754182</v>
      </c>
      <c r="R371">
        <v>90.919710217337268</v>
      </c>
      <c r="S371">
        <v>85.130527104671486</v>
      </c>
      <c r="T371">
        <v>2.2082756310212246</v>
      </c>
      <c r="U371">
        <v>60.792364445485397</v>
      </c>
      <c r="V371">
        <v>60.576964461837186</v>
      </c>
      <c r="W371">
        <v>0.65628293711207397</v>
      </c>
      <c r="X371">
        <v>99</v>
      </c>
      <c r="Y371">
        <v>8539</v>
      </c>
      <c r="Z371">
        <v>8006</v>
      </c>
      <c r="AA371">
        <v>533</v>
      </c>
      <c r="AB371">
        <v>999</v>
      </c>
    </row>
    <row r="372" spans="1:28" x14ac:dyDescent="0.3">
      <c r="A372">
        <v>5</v>
      </c>
      <c r="B372">
        <v>2021</v>
      </c>
      <c r="C372">
        <v>99</v>
      </c>
      <c r="D372">
        <v>49</v>
      </c>
      <c r="E372">
        <v>44538</v>
      </c>
      <c r="F372">
        <v>170</v>
      </c>
      <c r="G372">
        <v>99</v>
      </c>
      <c r="H372">
        <v>7851</v>
      </c>
      <c r="I372">
        <v>82.253152456797622</v>
      </c>
      <c r="J372">
        <v>12.313747908533259</v>
      </c>
      <c r="K372">
        <v>14.489423003439036</v>
      </c>
      <c r="L372">
        <v>58.209743981658448</v>
      </c>
      <c r="M372">
        <v>11.766843279419945</v>
      </c>
      <c r="N372">
        <v>49.595510317902949</v>
      </c>
      <c r="O372">
        <v>48.410764082543217</v>
      </c>
      <c r="P372">
        <v>142.00181260457336</v>
      </c>
      <c r="Q372">
        <v>141.68418851087571</v>
      </c>
      <c r="R372">
        <v>89.692498605688812</v>
      </c>
      <c r="S372">
        <v>84.322699386503203</v>
      </c>
      <c r="T372">
        <v>2.1756750949057788</v>
      </c>
      <c r="U372">
        <v>60.846516367341763</v>
      </c>
      <c r="V372">
        <v>60.676090302482322</v>
      </c>
      <c r="W372">
        <v>0.64017322634059382</v>
      </c>
      <c r="X372">
        <v>99</v>
      </c>
      <c r="Y372">
        <v>7851</v>
      </c>
      <c r="Z372">
        <v>7172</v>
      </c>
      <c r="AA372">
        <v>679</v>
      </c>
      <c r="AB372">
        <v>999</v>
      </c>
    </row>
    <row r="373" spans="1:28" x14ac:dyDescent="0.3">
      <c r="A373">
        <v>5</v>
      </c>
      <c r="B373">
        <v>2021</v>
      </c>
      <c r="C373">
        <v>99</v>
      </c>
      <c r="D373">
        <v>49</v>
      </c>
      <c r="E373">
        <v>44539</v>
      </c>
      <c r="F373">
        <v>170</v>
      </c>
      <c r="G373">
        <v>99</v>
      </c>
      <c r="H373">
        <v>8541</v>
      </c>
      <c r="I373">
        <v>81.94835498799705</v>
      </c>
      <c r="J373">
        <v>12.173493073755129</v>
      </c>
      <c r="K373">
        <v>14.46168832689386</v>
      </c>
      <c r="L373">
        <v>58.627332865004142</v>
      </c>
      <c r="M373">
        <v>11.893597903406961</v>
      </c>
      <c r="N373">
        <v>50.007737426681629</v>
      </c>
      <c r="O373">
        <v>48.917134656183713</v>
      </c>
      <c r="P373">
        <v>142.56670410582799</v>
      </c>
      <c r="Q373">
        <v>140.91788343941096</v>
      </c>
      <c r="R373">
        <v>91.661375265193513</v>
      </c>
      <c r="S373">
        <v>84.872232621989156</v>
      </c>
      <c r="T373">
        <v>2.2881952531387295</v>
      </c>
      <c r="U373">
        <v>60.985130546774386</v>
      </c>
      <c r="V373">
        <v>60.809518418361613</v>
      </c>
      <c r="W373">
        <v>0.59700269289310381</v>
      </c>
      <c r="X373">
        <v>99</v>
      </c>
      <c r="Y373">
        <v>8541</v>
      </c>
      <c r="Z373">
        <v>8013</v>
      </c>
      <c r="AA373">
        <v>528</v>
      </c>
      <c r="AB373">
        <v>999</v>
      </c>
    </row>
    <row r="374" spans="1:28" x14ac:dyDescent="0.3">
      <c r="A374">
        <v>5</v>
      </c>
      <c r="B374">
        <v>2021</v>
      </c>
      <c r="C374">
        <v>99</v>
      </c>
      <c r="D374">
        <v>49</v>
      </c>
      <c r="E374">
        <v>44540</v>
      </c>
      <c r="F374">
        <v>170</v>
      </c>
      <c r="G374">
        <v>99</v>
      </c>
      <c r="H374">
        <v>6006</v>
      </c>
      <c r="I374">
        <v>80.072594067993109</v>
      </c>
      <c r="J374">
        <v>12.082770745429016</v>
      </c>
      <c r="K374">
        <v>14.470079920079936</v>
      </c>
      <c r="L374">
        <v>57.803213453213395</v>
      </c>
      <c r="M374">
        <v>11.775492264416345</v>
      </c>
      <c r="N374">
        <v>50.024085794655406</v>
      </c>
      <c r="O374">
        <v>48.858473980309441</v>
      </c>
      <c r="P374">
        <v>138.66508438818565</v>
      </c>
      <c r="Q374">
        <v>138.10495780590719</v>
      </c>
      <c r="R374">
        <v>90.269057665260178</v>
      </c>
      <c r="S374">
        <v>83.891279887482426</v>
      </c>
      <c r="T374">
        <v>2.3873091746509179</v>
      </c>
      <c r="U374">
        <v>60.951215451215475</v>
      </c>
      <c r="V374">
        <v>60.756101446556237</v>
      </c>
      <c r="W374">
        <v>0.62937062937062926</v>
      </c>
      <c r="X374">
        <v>99</v>
      </c>
      <c r="Y374">
        <v>6006</v>
      </c>
      <c r="Z374">
        <v>5688</v>
      </c>
      <c r="AA374">
        <v>318</v>
      </c>
      <c r="AB374">
        <v>999</v>
      </c>
    </row>
    <row r="375" spans="1:28" x14ac:dyDescent="0.3">
      <c r="A375">
        <v>5</v>
      </c>
      <c r="B375">
        <v>2021</v>
      </c>
      <c r="C375">
        <v>99</v>
      </c>
      <c r="D375">
        <v>49</v>
      </c>
      <c r="E375">
        <v>44541</v>
      </c>
      <c r="F375">
        <v>170</v>
      </c>
      <c r="G375">
        <v>99</v>
      </c>
      <c r="H375">
        <v>1615</v>
      </c>
      <c r="I375">
        <v>73.13987616099071</v>
      </c>
      <c r="J375">
        <v>11.870464396284836</v>
      </c>
      <c r="K375">
        <v>14.20767801857585</v>
      </c>
      <c r="L375">
        <v>54.537089783281722</v>
      </c>
      <c r="M375">
        <v>11.414860681114556</v>
      </c>
      <c r="N375">
        <v>49.130650154798758</v>
      </c>
      <c r="O375">
        <v>48.109597523219811</v>
      </c>
      <c r="P375">
        <v>139.37337461300311</v>
      </c>
      <c r="Q375">
        <v>136.02786377708981</v>
      </c>
      <c r="R375">
        <v>86.757770897832813</v>
      </c>
      <c r="S375">
        <v>80.159628482972181</v>
      </c>
      <c r="T375">
        <v>2.3372136222910158</v>
      </c>
      <c r="U375">
        <v>60.930650154798784</v>
      </c>
      <c r="V375">
        <v>60.659429255795011</v>
      </c>
      <c r="W375">
        <v>0.74613003095975217</v>
      </c>
      <c r="X375">
        <v>99</v>
      </c>
      <c r="Y375">
        <v>1615</v>
      </c>
      <c r="Z375">
        <v>1615</v>
      </c>
      <c r="AA375">
        <v>0</v>
      </c>
      <c r="AB375">
        <v>999</v>
      </c>
    </row>
    <row r="376" spans="1:28" x14ac:dyDescent="0.3">
      <c r="A376">
        <v>5</v>
      </c>
      <c r="B376">
        <v>2021</v>
      </c>
      <c r="C376">
        <v>99</v>
      </c>
      <c r="D376">
        <v>49</v>
      </c>
      <c r="E376">
        <v>44542</v>
      </c>
      <c r="G376">
        <v>99</v>
      </c>
      <c r="X376">
        <v>99</v>
      </c>
      <c r="AB376">
        <v>999</v>
      </c>
    </row>
    <row r="377" spans="1:28" x14ac:dyDescent="0.3">
      <c r="A377">
        <v>5</v>
      </c>
      <c r="B377">
        <v>2021</v>
      </c>
      <c r="C377">
        <v>99</v>
      </c>
      <c r="D377">
        <v>50</v>
      </c>
      <c r="E377">
        <v>44543</v>
      </c>
      <c r="F377">
        <v>170</v>
      </c>
      <c r="G377">
        <v>99</v>
      </c>
      <c r="H377">
        <v>8769</v>
      </c>
      <c r="I377">
        <v>80.386862806727692</v>
      </c>
      <c r="J377">
        <v>12.427282674772069</v>
      </c>
      <c r="K377">
        <v>14.642305850153935</v>
      </c>
      <c r="L377">
        <v>57.75364807845839</v>
      </c>
      <c r="M377">
        <v>12.009313069908821</v>
      </c>
      <c r="N377">
        <v>49.904802431610946</v>
      </c>
      <c r="O377">
        <v>49.160243161094222</v>
      </c>
      <c r="P377">
        <v>140.42759878419452</v>
      </c>
      <c r="Q377">
        <v>140.4932522796353</v>
      </c>
      <c r="R377">
        <v>90.092693009118534</v>
      </c>
      <c r="S377">
        <v>84.414151975684149</v>
      </c>
      <c r="T377">
        <v>2.2150231753818663</v>
      </c>
      <c r="U377">
        <v>60.764625384878514</v>
      </c>
      <c r="V377">
        <v>60.570337381551568</v>
      </c>
      <c r="W377">
        <v>0.67031588550575893</v>
      </c>
      <c r="X377">
        <v>99</v>
      </c>
      <c r="Y377">
        <v>8769</v>
      </c>
      <c r="Z377">
        <v>8225</v>
      </c>
      <c r="AA377">
        <v>544</v>
      </c>
      <c r="AB377">
        <v>999</v>
      </c>
    </row>
    <row r="378" spans="1:28" x14ac:dyDescent="0.3">
      <c r="A378">
        <v>5</v>
      </c>
      <c r="B378">
        <v>2021</v>
      </c>
      <c r="C378">
        <v>99</v>
      </c>
      <c r="D378">
        <v>50</v>
      </c>
      <c r="E378">
        <v>44544</v>
      </c>
      <c r="F378">
        <v>170</v>
      </c>
      <c r="G378">
        <v>99</v>
      </c>
      <c r="H378">
        <v>8472</v>
      </c>
      <c r="I378">
        <v>80.440745980259422</v>
      </c>
      <c r="J378">
        <v>12.35446372040019</v>
      </c>
      <c r="K378">
        <v>14.451279508970751</v>
      </c>
      <c r="L378">
        <v>57.700819169027312</v>
      </c>
      <c r="M378">
        <v>11.946131442319835</v>
      </c>
      <c r="N378">
        <v>50.791566417626953</v>
      </c>
      <c r="O378">
        <v>49.458022033683662</v>
      </c>
      <c r="P378">
        <v>143.1064961377738</v>
      </c>
      <c r="Q378">
        <v>141.99670761048498</v>
      </c>
      <c r="R378">
        <v>89.600050652146578</v>
      </c>
      <c r="S378">
        <v>84.044675193111217</v>
      </c>
      <c r="T378">
        <v>2.0968157885705661</v>
      </c>
      <c r="U378">
        <v>60.883616619452305</v>
      </c>
      <c r="V378">
        <v>60.656294516496175</v>
      </c>
      <c r="W378">
        <v>0.66843720491029268</v>
      </c>
      <c r="X378">
        <v>99</v>
      </c>
      <c r="Y378">
        <v>8472</v>
      </c>
      <c r="Z378">
        <v>7897</v>
      </c>
      <c r="AA378">
        <v>575</v>
      </c>
      <c r="AB378">
        <v>999</v>
      </c>
    </row>
    <row r="379" spans="1:28" x14ac:dyDescent="0.3">
      <c r="A379">
        <v>5</v>
      </c>
      <c r="B379">
        <v>2021</v>
      </c>
      <c r="C379">
        <v>99</v>
      </c>
      <c r="D379">
        <v>50</v>
      </c>
      <c r="E379">
        <v>44545</v>
      </c>
      <c r="F379">
        <v>170</v>
      </c>
      <c r="G379">
        <v>99</v>
      </c>
      <c r="H379">
        <v>7185</v>
      </c>
      <c r="I379">
        <v>80.846374378622571</v>
      </c>
      <c r="J379">
        <v>12.297454778293556</v>
      </c>
      <c r="K379">
        <v>14.496278357689675</v>
      </c>
      <c r="L379">
        <v>57.710512178148946</v>
      </c>
      <c r="M379">
        <v>12.240915639506955</v>
      </c>
      <c r="N379">
        <v>50.588762606050913</v>
      </c>
      <c r="O379">
        <v>49.505042420361789</v>
      </c>
      <c r="P379">
        <v>146.21066111733629</v>
      </c>
      <c r="Q379">
        <v>146.03809828717786</v>
      </c>
      <c r="R379">
        <v>90.091019689450562</v>
      </c>
      <c r="S379">
        <v>84.113078277573223</v>
      </c>
      <c r="T379">
        <v>2.1988235793961177</v>
      </c>
      <c r="U379">
        <v>60.835073068893522</v>
      </c>
      <c r="V379">
        <v>60.717147773918256</v>
      </c>
      <c r="W379">
        <v>0.56353514265831595</v>
      </c>
      <c r="X379">
        <v>99</v>
      </c>
      <c r="Y379">
        <v>7185</v>
      </c>
      <c r="Z379">
        <v>6247</v>
      </c>
      <c r="AA379">
        <v>938</v>
      </c>
      <c r="AB379">
        <v>999</v>
      </c>
    </row>
    <row r="380" spans="1:28" x14ac:dyDescent="0.3">
      <c r="A380">
        <v>5</v>
      </c>
      <c r="B380">
        <v>2021</v>
      </c>
      <c r="C380">
        <v>99</v>
      </c>
      <c r="D380">
        <v>50</v>
      </c>
      <c r="E380">
        <v>44546</v>
      </c>
      <c r="F380">
        <v>170</v>
      </c>
      <c r="G380">
        <v>99</v>
      </c>
      <c r="H380">
        <v>7343</v>
      </c>
      <c r="I380">
        <v>79.987825129117439</v>
      </c>
      <c r="J380">
        <v>12.192540507490076</v>
      </c>
      <c r="K380">
        <v>14.324078714421852</v>
      </c>
      <c r="L380">
        <v>57.421711834400149</v>
      </c>
      <c r="M380">
        <v>11.98682360134514</v>
      </c>
      <c r="N380">
        <v>50.664475695505971</v>
      </c>
      <c r="O380">
        <v>49.106542341791503</v>
      </c>
      <c r="P380">
        <v>142.06282482421284</v>
      </c>
      <c r="Q380">
        <v>139.50076429226533</v>
      </c>
      <c r="R380">
        <v>89.43439315194118</v>
      </c>
      <c r="S380">
        <v>83.400703148884261</v>
      </c>
      <c r="T380">
        <v>2.1315382069317796</v>
      </c>
      <c r="U380">
        <v>60.956557265422866</v>
      </c>
      <c r="V380">
        <v>60.829971309001841</v>
      </c>
      <c r="W380">
        <v>0.65245812338281362</v>
      </c>
      <c r="X380">
        <v>99</v>
      </c>
      <c r="Y380">
        <v>7343</v>
      </c>
      <c r="Z380">
        <v>6542</v>
      </c>
      <c r="AA380">
        <v>801</v>
      </c>
      <c r="AB380">
        <v>999</v>
      </c>
    </row>
    <row r="381" spans="1:28" x14ac:dyDescent="0.3">
      <c r="A381">
        <v>5</v>
      </c>
      <c r="B381">
        <v>2021</v>
      </c>
      <c r="C381">
        <v>99</v>
      </c>
      <c r="D381">
        <v>50</v>
      </c>
      <c r="E381">
        <v>44547</v>
      </c>
      <c r="F381">
        <v>170</v>
      </c>
      <c r="G381">
        <v>99</v>
      </c>
      <c r="H381">
        <v>5573</v>
      </c>
      <c r="I381">
        <v>79.719468862069803</v>
      </c>
      <c r="J381">
        <v>12.176601885703317</v>
      </c>
      <c r="K381">
        <v>14.499400681859004</v>
      </c>
      <c r="L381">
        <v>57.577315628925149</v>
      </c>
      <c r="M381">
        <v>11.767789109101397</v>
      </c>
      <c r="N381">
        <v>50.352318645372321</v>
      </c>
      <c r="O381">
        <v>49.174523763709843</v>
      </c>
      <c r="P381">
        <v>141.7875697517799</v>
      </c>
      <c r="Q381">
        <v>139.4854723879161</v>
      </c>
      <c r="R381">
        <v>90.213777179141772</v>
      </c>
      <c r="S381">
        <v>83.668847411968443</v>
      </c>
      <c r="T381">
        <v>2.3227987961556895</v>
      </c>
      <c r="U381">
        <v>60.904360308630899</v>
      </c>
      <c r="V381">
        <v>60.685168085792917</v>
      </c>
      <c r="W381">
        <v>0.6694778395837071</v>
      </c>
      <c r="X381">
        <v>99</v>
      </c>
      <c r="Y381">
        <v>5573</v>
      </c>
      <c r="Z381">
        <v>5197</v>
      </c>
      <c r="AA381">
        <v>376</v>
      </c>
      <c r="AB381">
        <v>999</v>
      </c>
    </row>
    <row r="382" spans="1:28" x14ac:dyDescent="0.3">
      <c r="A382">
        <v>5</v>
      </c>
      <c r="B382">
        <v>2021</v>
      </c>
      <c r="C382">
        <v>99</v>
      </c>
      <c r="D382">
        <v>50</v>
      </c>
      <c r="E382">
        <v>44548</v>
      </c>
      <c r="G382">
        <v>99</v>
      </c>
      <c r="X382">
        <v>99</v>
      </c>
      <c r="AB382">
        <v>999</v>
      </c>
    </row>
    <row r="383" spans="1:28" x14ac:dyDescent="0.3">
      <c r="A383">
        <v>5</v>
      </c>
      <c r="B383">
        <v>2021</v>
      </c>
      <c r="C383">
        <v>99</v>
      </c>
      <c r="D383">
        <v>50</v>
      </c>
      <c r="E383">
        <v>44549</v>
      </c>
      <c r="G383">
        <v>99</v>
      </c>
      <c r="X383">
        <v>99</v>
      </c>
      <c r="AB383">
        <v>999</v>
      </c>
    </row>
    <row r="384" spans="1:28" x14ac:dyDescent="0.3">
      <c r="A384">
        <v>5</v>
      </c>
      <c r="B384">
        <v>2021</v>
      </c>
      <c r="C384">
        <v>99</v>
      </c>
      <c r="D384">
        <v>51</v>
      </c>
      <c r="E384">
        <v>44550</v>
      </c>
      <c r="F384">
        <v>170</v>
      </c>
      <c r="G384">
        <v>99</v>
      </c>
      <c r="H384">
        <v>5309</v>
      </c>
      <c r="I384">
        <v>80.035599924656381</v>
      </c>
      <c r="J384">
        <v>12.256507816914651</v>
      </c>
      <c r="K384">
        <v>14.416424938783216</v>
      </c>
      <c r="L384">
        <v>57.217894142022949</v>
      </c>
      <c r="M384">
        <v>11.864795630062188</v>
      </c>
      <c r="N384">
        <v>50.486155584855915</v>
      </c>
      <c r="O384">
        <v>49.203239781503122</v>
      </c>
      <c r="P384">
        <v>139.40666792239597</v>
      </c>
      <c r="Q384">
        <v>139.48954605387081</v>
      </c>
      <c r="R384">
        <v>88.037558862309396</v>
      </c>
      <c r="S384">
        <v>83.499114710868653</v>
      </c>
      <c r="T384">
        <v>2.1599171218685624</v>
      </c>
      <c r="U384">
        <v>60.879073271802604</v>
      </c>
      <c r="V384">
        <v>60.561790294142995</v>
      </c>
      <c r="W384">
        <v>0.63608965906950476</v>
      </c>
      <c r="X384">
        <v>99</v>
      </c>
      <c r="Y384">
        <v>5309</v>
      </c>
      <c r="Z384">
        <v>5309</v>
      </c>
      <c r="AA384">
        <v>0</v>
      </c>
      <c r="AB384">
        <v>999</v>
      </c>
    </row>
    <row r="385" spans="1:28" x14ac:dyDescent="0.3">
      <c r="A385">
        <v>5</v>
      </c>
      <c r="B385">
        <v>2021</v>
      </c>
      <c r="C385">
        <v>99</v>
      </c>
      <c r="D385">
        <v>51</v>
      </c>
      <c r="E385">
        <v>44551</v>
      </c>
      <c r="F385">
        <v>170</v>
      </c>
      <c r="G385">
        <v>99</v>
      </c>
      <c r="H385">
        <v>4321</v>
      </c>
      <c r="I385">
        <v>79.777366350381939</v>
      </c>
      <c r="J385">
        <v>12.389770886368877</v>
      </c>
      <c r="K385">
        <v>14.401110853968996</v>
      </c>
      <c r="L385">
        <v>56.974820643369597</v>
      </c>
      <c r="M385">
        <v>11.875862068965549</v>
      </c>
      <c r="N385">
        <v>50.101828280490629</v>
      </c>
      <c r="O385">
        <v>49.156445267299219</v>
      </c>
      <c r="P385">
        <v>133.02545707012268</v>
      </c>
      <c r="Q385">
        <v>133.7942605878269</v>
      </c>
      <c r="R385">
        <v>89.395788012034146</v>
      </c>
      <c r="S385">
        <v>83.251793566304556</v>
      </c>
      <c r="T385">
        <v>2.0113399676001151</v>
      </c>
      <c r="U385">
        <v>60.807451978708634</v>
      </c>
      <c r="V385">
        <v>60.462206660395282</v>
      </c>
      <c r="W385">
        <v>0.70701226567924091</v>
      </c>
      <c r="X385">
        <v>99</v>
      </c>
      <c r="Y385">
        <v>4321</v>
      </c>
      <c r="Z385">
        <v>4321</v>
      </c>
      <c r="AA385">
        <v>0</v>
      </c>
      <c r="AB385">
        <v>999</v>
      </c>
    </row>
    <row r="386" spans="1:28" x14ac:dyDescent="0.3">
      <c r="A386">
        <v>5</v>
      </c>
      <c r="B386">
        <v>2021</v>
      </c>
      <c r="C386">
        <v>99</v>
      </c>
      <c r="D386">
        <v>51</v>
      </c>
      <c r="E386">
        <v>44552</v>
      </c>
      <c r="F386">
        <v>170</v>
      </c>
      <c r="G386">
        <v>99</v>
      </c>
      <c r="H386">
        <v>946</v>
      </c>
      <c r="I386">
        <v>84.444608879492677</v>
      </c>
      <c r="J386">
        <v>12.729598308668079</v>
      </c>
      <c r="K386">
        <v>14.71014799154336</v>
      </c>
      <c r="L386">
        <v>61.278858350951445</v>
      </c>
      <c r="M386">
        <v>11.624524312896408</v>
      </c>
      <c r="N386">
        <v>45.026427061310791</v>
      </c>
      <c r="O386">
        <v>44.522198731501057</v>
      </c>
      <c r="P386">
        <v>118.6754756871036</v>
      </c>
      <c r="Q386">
        <v>121.73361522198729</v>
      </c>
      <c r="R386">
        <v>89.97399577167009</v>
      </c>
      <c r="S386">
        <v>87.613530655391102</v>
      </c>
      <c r="T386">
        <v>1.9805496828752811</v>
      </c>
      <c r="U386">
        <v>60.822410147991555</v>
      </c>
      <c r="V386">
        <v>60.642200406075112</v>
      </c>
      <c r="W386">
        <v>0.45771670190274838</v>
      </c>
      <c r="X386">
        <v>99</v>
      </c>
      <c r="Y386">
        <v>946</v>
      </c>
      <c r="Z386">
        <v>946</v>
      </c>
      <c r="AA386">
        <v>0</v>
      </c>
      <c r="AB386">
        <v>999</v>
      </c>
    </row>
    <row r="387" spans="1:28" x14ac:dyDescent="0.3">
      <c r="A387">
        <v>5</v>
      </c>
      <c r="B387">
        <v>2021</v>
      </c>
      <c r="C387">
        <v>99</v>
      </c>
      <c r="D387">
        <v>51</v>
      </c>
      <c r="E387">
        <v>44553</v>
      </c>
      <c r="F387">
        <v>170</v>
      </c>
      <c r="G387">
        <v>99</v>
      </c>
      <c r="H387">
        <v>718</v>
      </c>
      <c r="I387">
        <v>85.196796657381526</v>
      </c>
      <c r="J387">
        <v>13.58774373259053</v>
      </c>
      <c r="K387">
        <v>14.828690807799436</v>
      </c>
      <c r="L387">
        <v>60.71169916434539</v>
      </c>
      <c r="M387">
        <v>11.218105849582161</v>
      </c>
      <c r="N387">
        <v>45.554317548746518</v>
      </c>
      <c r="O387">
        <v>44.795264623955447</v>
      </c>
      <c r="P387">
        <v>120.87186629526462</v>
      </c>
      <c r="Q387">
        <v>121.0222841225627</v>
      </c>
      <c r="R387">
        <v>89.124233983286842</v>
      </c>
      <c r="S387">
        <v>86.758495821726939</v>
      </c>
      <c r="T387">
        <v>1.240947075208892</v>
      </c>
      <c r="U387">
        <v>60.402506963788305</v>
      </c>
      <c r="V387">
        <v>60.150393888327486</v>
      </c>
      <c r="W387">
        <v>0.3774373259052925</v>
      </c>
      <c r="X387">
        <v>99</v>
      </c>
      <c r="Y387">
        <v>718</v>
      </c>
      <c r="Z387">
        <v>718</v>
      </c>
      <c r="AA387">
        <v>0</v>
      </c>
      <c r="AB387">
        <v>999</v>
      </c>
    </row>
    <row r="388" spans="1:28" x14ac:dyDescent="0.3">
      <c r="A388">
        <v>5</v>
      </c>
      <c r="B388">
        <v>2021</v>
      </c>
      <c r="C388">
        <v>99</v>
      </c>
      <c r="D388">
        <v>51</v>
      </c>
      <c r="E388">
        <v>44554</v>
      </c>
      <c r="G388">
        <v>99</v>
      </c>
      <c r="X388">
        <v>99</v>
      </c>
      <c r="AB388">
        <v>999</v>
      </c>
    </row>
    <row r="389" spans="1:28" x14ac:dyDescent="0.3">
      <c r="A389">
        <v>5</v>
      </c>
      <c r="B389">
        <v>2021</v>
      </c>
      <c r="C389">
        <v>99</v>
      </c>
      <c r="D389">
        <v>51</v>
      </c>
      <c r="E389">
        <v>44555</v>
      </c>
      <c r="G389">
        <v>99</v>
      </c>
      <c r="X389">
        <v>99</v>
      </c>
      <c r="AB389">
        <v>999</v>
      </c>
    </row>
    <row r="390" spans="1:28" x14ac:dyDescent="0.3">
      <c r="A390">
        <v>5</v>
      </c>
      <c r="B390">
        <v>2021</v>
      </c>
      <c r="C390">
        <v>99</v>
      </c>
      <c r="D390">
        <v>51</v>
      </c>
      <c r="E390">
        <v>44556</v>
      </c>
      <c r="G390">
        <v>99</v>
      </c>
      <c r="X390">
        <v>99</v>
      </c>
      <c r="AB390">
        <v>999</v>
      </c>
    </row>
    <row r="391" spans="1:28" x14ac:dyDescent="0.3">
      <c r="A391">
        <v>5</v>
      </c>
      <c r="B391">
        <v>2021</v>
      </c>
      <c r="C391">
        <v>99</v>
      </c>
      <c r="D391">
        <v>52</v>
      </c>
      <c r="E391">
        <v>44557</v>
      </c>
      <c r="F391">
        <v>170</v>
      </c>
      <c r="G391">
        <v>99</v>
      </c>
      <c r="H391">
        <v>352</v>
      </c>
      <c r="I391">
        <v>87.281249999999986</v>
      </c>
      <c r="J391">
        <v>12.8056818181818</v>
      </c>
      <c r="K391">
        <v>16.652840909090916</v>
      </c>
      <c r="L391">
        <v>62.688636363636355</v>
      </c>
      <c r="M391">
        <v>12.238636363636369</v>
      </c>
      <c r="N391">
        <v>44.238636363636367</v>
      </c>
      <c r="O391">
        <v>45.125</v>
      </c>
      <c r="P391">
        <v>119.63352272727272</v>
      </c>
      <c r="Q391">
        <v>132.64488636363637</v>
      </c>
      <c r="R391">
        <v>94.153409090909136</v>
      </c>
      <c r="S391">
        <v>91.580113636363649</v>
      </c>
      <c r="T391">
        <v>3.8471590909091127</v>
      </c>
      <c r="U391">
        <v>60.068181818181827</v>
      </c>
      <c r="V391">
        <v>59.927429955499115</v>
      </c>
      <c r="W391">
        <v>0</v>
      </c>
      <c r="X391">
        <v>99</v>
      </c>
      <c r="Y391">
        <v>352</v>
      </c>
      <c r="Z391">
        <v>352</v>
      </c>
      <c r="AA391">
        <v>0</v>
      </c>
      <c r="AB391">
        <v>999</v>
      </c>
    </row>
    <row r="392" spans="1:28" x14ac:dyDescent="0.3">
      <c r="A392">
        <v>5</v>
      </c>
      <c r="B392">
        <v>2021</v>
      </c>
      <c r="C392">
        <v>99</v>
      </c>
      <c r="D392">
        <v>53</v>
      </c>
      <c r="E392">
        <v>44558</v>
      </c>
      <c r="F392">
        <v>170</v>
      </c>
      <c r="G392">
        <v>99</v>
      </c>
      <c r="H392">
        <v>1309</v>
      </c>
      <c r="I392">
        <v>83.000229182581919</v>
      </c>
      <c r="J392">
        <v>12.318258212375852</v>
      </c>
      <c r="K392">
        <v>14.766844919786084</v>
      </c>
      <c r="L392">
        <v>58.679755538579087</v>
      </c>
      <c r="M392">
        <v>12.661879297173423</v>
      </c>
      <c r="N392">
        <v>47.836516424751721</v>
      </c>
      <c r="O392">
        <v>47.434682964094719</v>
      </c>
      <c r="P392">
        <v>120.08250572956456</v>
      </c>
      <c r="Q392">
        <v>121.95187165775403</v>
      </c>
      <c r="R392">
        <v>90.206875477463754</v>
      </c>
      <c r="S392">
        <v>86.108479755538482</v>
      </c>
      <c r="T392">
        <v>2.4485867074102345</v>
      </c>
      <c r="U392">
        <v>60.810542398777685</v>
      </c>
      <c r="V392">
        <v>60.549031016547438</v>
      </c>
      <c r="W392">
        <v>0.1382734912146677</v>
      </c>
      <c r="X392">
        <v>99</v>
      </c>
      <c r="Y392">
        <v>1309</v>
      </c>
      <c r="Z392">
        <v>1309</v>
      </c>
      <c r="AA392">
        <v>0</v>
      </c>
      <c r="AB392">
        <v>999</v>
      </c>
    </row>
    <row r="393" spans="1:28" x14ac:dyDescent="0.3">
      <c r="A393">
        <v>5</v>
      </c>
      <c r="B393">
        <v>2021</v>
      </c>
      <c r="C393">
        <v>99</v>
      </c>
      <c r="D393">
        <v>53</v>
      </c>
      <c r="E393">
        <v>44559</v>
      </c>
      <c r="F393">
        <v>170</v>
      </c>
      <c r="G393">
        <v>99</v>
      </c>
      <c r="H393">
        <v>1279</v>
      </c>
      <c r="I393">
        <v>82.415011727912514</v>
      </c>
      <c r="J393">
        <v>12.101954652071923</v>
      </c>
      <c r="K393">
        <v>14.903987490226726</v>
      </c>
      <c r="L393">
        <v>59.355277560594189</v>
      </c>
      <c r="M393">
        <v>12.394839718530088</v>
      </c>
      <c r="N393">
        <v>47.420641125879591</v>
      </c>
      <c r="O393">
        <v>47.495699765441749</v>
      </c>
      <c r="P393">
        <v>121.75215011727911</v>
      </c>
      <c r="Q393">
        <v>129.12587959343239</v>
      </c>
      <c r="R393">
        <v>90.18983580922594</v>
      </c>
      <c r="S393">
        <v>86.654104769351051</v>
      </c>
      <c r="T393">
        <v>2.8020328381548087</v>
      </c>
      <c r="U393">
        <v>60.883502736512895</v>
      </c>
      <c r="V393">
        <v>60.617486646676973</v>
      </c>
      <c r="W393">
        <v>6.7240031274433135E-2</v>
      </c>
      <c r="X393">
        <v>99</v>
      </c>
      <c r="Y393">
        <v>1279</v>
      </c>
      <c r="Z393">
        <v>1279</v>
      </c>
      <c r="AA393">
        <v>0</v>
      </c>
      <c r="AB393">
        <v>999</v>
      </c>
    </row>
    <row r="394" spans="1:28" x14ac:dyDescent="0.3">
      <c r="A394">
        <v>5</v>
      </c>
      <c r="B394">
        <v>2021</v>
      </c>
      <c r="C394">
        <v>99</v>
      </c>
      <c r="D394">
        <v>53</v>
      </c>
      <c r="E394">
        <v>44560</v>
      </c>
      <c r="F394">
        <v>170</v>
      </c>
      <c r="G394">
        <v>99</v>
      </c>
      <c r="H394">
        <v>1107</v>
      </c>
      <c r="I394">
        <v>76.470822041553745</v>
      </c>
      <c r="J394">
        <v>11.631436314363144</v>
      </c>
      <c r="K394">
        <v>14.123938572719055</v>
      </c>
      <c r="L394">
        <v>56.566937669376678</v>
      </c>
      <c r="M394">
        <v>12.233965672990063</v>
      </c>
      <c r="N394">
        <v>48.749774164408301</v>
      </c>
      <c r="O394">
        <v>48.396567299006335</v>
      </c>
      <c r="P394">
        <v>121.86630532971998</v>
      </c>
      <c r="Q394">
        <v>127.57904245709122</v>
      </c>
      <c r="R394">
        <v>88.230713640469773</v>
      </c>
      <c r="S394">
        <v>82.924841915085892</v>
      </c>
      <c r="T394">
        <v>2.4925022583559113</v>
      </c>
      <c r="U394">
        <v>61.208672086720881</v>
      </c>
      <c r="V394">
        <v>61.018916205013504</v>
      </c>
      <c r="W394">
        <v>0</v>
      </c>
      <c r="X394">
        <v>99</v>
      </c>
      <c r="Y394">
        <v>1107</v>
      </c>
      <c r="Z394">
        <v>1107</v>
      </c>
      <c r="AA394">
        <v>0</v>
      </c>
      <c r="AB394">
        <v>999</v>
      </c>
    </row>
    <row r="395" spans="1:28" x14ac:dyDescent="0.3">
      <c r="A395">
        <v>5</v>
      </c>
      <c r="B395">
        <v>2021</v>
      </c>
      <c r="C395">
        <v>99</v>
      </c>
      <c r="D395">
        <v>53</v>
      </c>
      <c r="E395">
        <v>44561</v>
      </c>
      <c r="G395">
        <v>99</v>
      </c>
      <c r="X395">
        <v>99</v>
      </c>
      <c r="AB395">
        <v>999</v>
      </c>
    </row>
    <row r="396" spans="1:28" x14ac:dyDescent="0.3">
      <c r="A396">
        <v>6</v>
      </c>
      <c r="B396">
        <v>2021</v>
      </c>
      <c r="C396">
        <v>99</v>
      </c>
      <c r="D396">
        <v>99</v>
      </c>
      <c r="E396">
        <v>31915</v>
      </c>
      <c r="F396">
        <v>170</v>
      </c>
      <c r="G396">
        <v>99</v>
      </c>
      <c r="H396">
        <v>4</v>
      </c>
      <c r="I396">
        <v>40</v>
      </c>
      <c r="K396">
        <v>17.234999999999999</v>
      </c>
      <c r="L396">
        <v>37.997500000000002</v>
      </c>
      <c r="U396">
        <v>64</v>
      </c>
      <c r="V396">
        <v>64</v>
      </c>
      <c r="W396">
        <v>0.75</v>
      </c>
      <c r="X396">
        <v>99</v>
      </c>
      <c r="Y396">
        <v>4</v>
      </c>
      <c r="Z396">
        <v>0</v>
      </c>
      <c r="AA396">
        <v>4</v>
      </c>
      <c r="AB396">
        <v>30</v>
      </c>
    </row>
    <row r="397" spans="1:28" x14ac:dyDescent="0.3">
      <c r="A397">
        <v>6</v>
      </c>
      <c r="B397">
        <v>2021</v>
      </c>
      <c r="C397">
        <v>99</v>
      </c>
      <c r="D397">
        <v>99</v>
      </c>
      <c r="E397">
        <v>31915</v>
      </c>
      <c r="F397">
        <v>170</v>
      </c>
      <c r="G397">
        <v>99</v>
      </c>
      <c r="H397">
        <v>4799</v>
      </c>
      <c r="I397">
        <v>45.79768701259939</v>
      </c>
      <c r="J397">
        <v>8.8453817153628904</v>
      </c>
      <c r="K397">
        <v>10.750285476140839</v>
      </c>
      <c r="L397">
        <v>41.722431756615975</v>
      </c>
      <c r="M397">
        <v>10.769651272384564</v>
      </c>
      <c r="N397">
        <v>52.763195098963237</v>
      </c>
      <c r="O397">
        <v>51.561969839773795</v>
      </c>
      <c r="P397">
        <v>127.85249764373238</v>
      </c>
      <c r="Q397">
        <v>123.4740810556079</v>
      </c>
      <c r="R397">
        <v>65.207068803016014</v>
      </c>
      <c r="S397">
        <v>62.129311969839463</v>
      </c>
      <c r="T397">
        <v>1.9049037607779515</v>
      </c>
      <c r="U397">
        <v>63.490518858095449</v>
      </c>
      <c r="V397">
        <v>63.987080896703127</v>
      </c>
      <c r="W397">
        <v>0.65867889143571579</v>
      </c>
      <c r="X397">
        <v>99</v>
      </c>
      <c r="Y397">
        <v>4799</v>
      </c>
      <c r="Z397">
        <v>4244</v>
      </c>
      <c r="AA397">
        <v>555</v>
      </c>
      <c r="AB397">
        <v>40</v>
      </c>
    </row>
    <row r="398" spans="1:28" x14ac:dyDescent="0.3">
      <c r="A398">
        <v>6</v>
      </c>
      <c r="B398">
        <v>2021</v>
      </c>
      <c r="C398">
        <v>99</v>
      </c>
      <c r="D398">
        <v>99</v>
      </c>
      <c r="E398">
        <v>31915</v>
      </c>
      <c r="F398">
        <v>170</v>
      </c>
      <c r="G398">
        <v>99</v>
      </c>
      <c r="H398">
        <v>5632</v>
      </c>
      <c r="I398">
        <v>52.834872153202362</v>
      </c>
      <c r="J398">
        <v>9.0563201960383779</v>
      </c>
      <c r="K398">
        <v>10.862851562500012</v>
      </c>
      <c r="L398">
        <v>44.958029119318311</v>
      </c>
      <c r="M398">
        <v>10.814907085970976</v>
      </c>
      <c r="N398">
        <v>51.224831529507881</v>
      </c>
      <c r="O398">
        <v>50.222585256279359</v>
      </c>
      <c r="P398">
        <v>127.96160914845822</v>
      </c>
      <c r="Q398">
        <v>124.30100061261999</v>
      </c>
      <c r="R398">
        <v>70.317132938533589</v>
      </c>
      <c r="S398">
        <v>65.661343679804119</v>
      </c>
      <c r="T398">
        <v>1.806531366461632</v>
      </c>
      <c r="U398">
        <v>63.446910511363633</v>
      </c>
      <c r="V398">
        <v>63.722434224964971</v>
      </c>
      <c r="W398">
        <v>0.67507102272727271</v>
      </c>
      <c r="X398">
        <v>99</v>
      </c>
      <c r="Y398">
        <v>5632</v>
      </c>
      <c r="Z398">
        <v>4897</v>
      </c>
      <c r="AA398">
        <v>735</v>
      </c>
      <c r="AB398">
        <v>50</v>
      </c>
    </row>
    <row r="399" spans="1:28" x14ac:dyDescent="0.3">
      <c r="A399">
        <v>6</v>
      </c>
      <c r="B399">
        <v>2021</v>
      </c>
      <c r="C399">
        <v>99</v>
      </c>
      <c r="D399">
        <v>99</v>
      </c>
      <c r="E399">
        <v>31915</v>
      </c>
      <c r="F399">
        <v>170</v>
      </c>
      <c r="G399">
        <v>99</v>
      </c>
      <c r="H399">
        <v>11469</v>
      </c>
      <c r="I399">
        <v>57.842078641390515</v>
      </c>
      <c r="J399">
        <v>9.3977821393522873</v>
      </c>
      <c r="K399">
        <v>11.073621937396483</v>
      </c>
      <c r="L399">
        <v>47.63259656465241</v>
      </c>
      <c r="M399">
        <v>10.945181550539751</v>
      </c>
      <c r="N399">
        <v>50.222767419038277</v>
      </c>
      <c r="O399">
        <v>49.077428851815505</v>
      </c>
      <c r="P399">
        <v>128.53660451422959</v>
      </c>
      <c r="Q399">
        <v>125.43542688910696</v>
      </c>
      <c r="R399">
        <v>74.385574092247694</v>
      </c>
      <c r="S399">
        <v>69.045927379784175</v>
      </c>
      <c r="T399">
        <v>1.6758397980441972</v>
      </c>
      <c r="U399">
        <v>63.188072194611557</v>
      </c>
      <c r="V399">
        <v>63.326441519567886</v>
      </c>
      <c r="W399">
        <v>0.67215973493765813</v>
      </c>
      <c r="X399">
        <v>99</v>
      </c>
      <c r="Y399">
        <v>11469</v>
      </c>
      <c r="Z399">
        <v>10190</v>
      </c>
      <c r="AA399">
        <v>1279</v>
      </c>
      <c r="AB399">
        <v>55</v>
      </c>
    </row>
    <row r="400" spans="1:28" x14ac:dyDescent="0.3">
      <c r="A400">
        <v>6</v>
      </c>
      <c r="B400">
        <v>2021</v>
      </c>
      <c r="C400">
        <v>99</v>
      </c>
      <c r="D400">
        <v>99</v>
      </c>
      <c r="E400">
        <v>31915</v>
      </c>
      <c r="F400">
        <v>170</v>
      </c>
      <c r="G400">
        <v>99</v>
      </c>
      <c r="H400">
        <v>12537</v>
      </c>
      <c r="I400">
        <v>61.654024084079765</v>
      </c>
      <c r="J400">
        <v>9.6893030651002796</v>
      </c>
      <c r="K400">
        <v>11.353362845975949</v>
      </c>
      <c r="L400">
        <v>49.592057908590689</v>
      </c>
      <c r="M400">
        <v>11.065188587580597</v>
      </c>
      <c r="N400">
        <v>49.54350322409681</v>
      </c>
      <c r="O400">
        <v>48.534228425050792</v>
      </c>
      <c r="P400">
        <v>128.91149191767511</v>
      </c>
      <c r="Q400">
        <v>127.39749138768656</v>
      </c>
      <c r="R400">
        <v>77.229114035862693</v>
      </c>
      <c r="S400">
        <v>71.584312339899441</v>
      </c>
      <c r="T400">
        <v>1.6640597808756679</v>
      </c>
      <c r="U400">
        <v>62.955092924942186</v>
      </c>
      <c r="V400">
        <v>62.99529814930569</v>
      </c>
      <c r="W400">
        <v>0.67512163994576047</v>
      </c>
      <c r="X400">
        <v>99</v>
      </c>
      <c r="Y400">
        <v>12537</v>
      </c>
      <c r="Z400">
        <v>11321</v>
      </c>
      <c r="AA400">
        <v>1216</v>
      </c>
      <c r="AB400">
        <v>60</v>
      </c>
    </row>
    <row r="401" spans="1:28" x14ac:dyDescent="0.3">
      <c r="A401">
        <v>6</v>
      </c>
      <c r="B401">
        <v>2021</v>
      </c>
      <c r="C401">
        <v>99</v>
      </c>
      <c r="D401">
        <v>99</v>
      </c>
      <c r="E401">
        <v>31915</v>
      </c>
      <c r="F401">
        <v>170</v>
      </c>
      <c r="G401">
        <v>99</v>
      </c>
      <c r="H401">
        <v>11780</v>
      </c>
      <c r="I401">
        <v>64.099643457540637</v>
      </c>
      <c r="J401">
        <v>9.9376808905380241</v>
      </c>
      <c r="K401">
        <v>11.587757215619691</v>
      </c>
      <c r="L401">
        <v>50.879365025466988</v>
      </c>
      <c r="M401">
        <v>11.114805194805108</v>
      </c>
      <c r="N401">
        <v>49.201855287569565</v>
      </c>
      <c r="O401">
        <v>48.19461966604824</v>
      </c>
      <c r="P401">
        <v>129.21994434137289</v>
      </c>
      <c r="Q401">
        <v>128.28627087198515</v>
      </c>
      <c r="R401">
        <v>79.095231910945813</v>
      </c>
      <c r="S401">
        <v>73.267384044527205</v>
      </c>
      <c r="T401">
        <v>1.6500763250816668</v>
      </c>
      <c r="U401">
        <v>62.760016977928686</v>
      </c>
      <c r="V401">
        <v>62.753059603811153</v>
      </c>
      <c r="W401">
        <v>0.67614601018675735</v>
      </c>
      <c r="X401">
        <v>99</v>
      </c>
      <c r="Y401">
        <v>11780</v>
      </c>
      <c r="Z401">
        <v>10780</v>
      </c>
      <c r="AA401">
        <v>1000</v>
      </c>
      <c r="AB401">
        <v>63</v>
      </c>
    </row>
    <row r="402" spans="1:28" x14ac:dyDescent="0.3">
      <c r="A402">
        <v>6</v>
      </c>
      <c r="B402">
        <v>2021</v>
      </c>
      <c r="C402">
        <v>99</v>
      </c>
      <c r="D402">
        <v>99</v>
      </c>
      <c r="E402">
        <v>31915</v>
      </c>
      <c r="F402">
        <v>170</v>
      </c>
      <c r="G402">
        <v>99</v>
      </c>
      <c r="H402">
        <v>17146</v>
      </c>
      <c r="I402">
        <v>66.108940852983395</v>
      </c>
      <c r="J402">
        <v>10.169039461997174</v>
      </c>
      <c r="K402">
        <v>11.856828998017049</v>
      </c>
      <c r="L402">
        <v>51.760521404409104</v>
      </c>
      <c r="M402">
        <v>11.22367719832514</v>
      </c>
      <c r="N402">
        <v>48.957936810049489</v>
      </c>
      <c r="O402">
        <v>47.989468341581009</v>
      </c>
      <c r="P402">
        <v>129.8748255297551</v>
      </c>
      <c r="Q402">
        <v>128.14699911178784</v>
      </c>
      <c r="R402">
        <v>80.553597259231196</v>
      </c>
      <c r="S402">
        <v>74.575015860931003</v>
      </c>
      <c r="T402">
        <v>1.6877895360198747</v>
      </c>
      <c r="U402">
        <v>62.395369182316571</v>
      </c>
      <c r="V402">
        <v>62.385305528705175</v>
      </c>
      <c r="W402">
        <v>0.66966056223025772</v>
      </c>
      <c r="X402">
        <v>99</v>
      </c>
      <c r="Y402">
        <v>17146</v>
      </c>
      <c r="Z402">
        <v>15762</v>
      </c>
      <c r="AA402">
        <v>1384</v>
      </c>
      <c r="AB402">
        <v>65</v>
      </c>
    </row>
    <row r="403" spans="1:28" x14ac:dyDescent="0.3">
      <c r="A403">
        <v>6</v>
      </c>
      <c r="B403">
        <v>2021</v>
      </c>
      <c r="C403">
        <v>99</v>
      </c>
      <c r="D403">
        <v>99</v>
      </c>
      <c r="E403">
        <v>31915</v>
      </c>
      <c r="F403">
        <v>170</v>
      </c>
      <c r="G403">
        <v>99</v>
      </c>
      <c r="H403">
        <v>23236</v>
      </c>
      <c r="I403">
        <v>68.101127554522122</v>
      </c>
      <c r="J403">
        <v>10.417196832893453</v>
      </c>
      <c r="K403">
        <v>12.148205370976005</v>
      </c>
      <c r="L403">
        <v>52.648129196075054</v>
      </c>
      <c r="M403">
        <v>11.276167986294523</v>
      </c>
      <c r="N403">
        <v>48.743760707505686</v>
      </c>
      <c r="O403">
        <v>47.685743390285687</v>
      </c>
      <c r="P403">
        <v>130.44075566050842</v>
      </c>
      <c r="Q403">
        <v>128.97476501365929</v>
      </c>
      <c r="R403">
        <v>81.808769736537315</v>
      </c>
      <c r="S403">
        <v>75.870704264480977</v>
      </c>
      <c r="T403">
        <v>1.7310085380825555</v>
      </c>
      <c r="U403">
        <v>62.20024961267</v>
      </c>
      <c r="V403">
        <v>62.141068644496677</v>
      </c>
      <c r="W403">
        <v>0.66151661215355495</v>
      </c>
      <c r="X403">
        <v>99</v>
      </c>
      <c r="Y403">
        <v>23236</v>
      </c>
      <c r="Z403">
        <v>21597</v>
      </c>
      <c r="AA403">
        <v>1639</v>
      </c>
      <c r="AB403">
        <v>67</v>
      </c>
    </row>
    <row r="404" spans="1:28" x14ac:dyDescent="0.3">
      <c r="A404">
        <v>6</v>
      </c>
      <c r="B404">
        <v>2021</v>
      </c>
      <c r="C404">
        <v>99</v>
      </c>
      <c r="D404">
        <v>99</v>
      </c>
      <c r="E404">
        <v>31915</v>
      </c>
      <c r="F404">
        <v>170</v>
      </c>
      <c r="G404">
        <v>99</v>
      </c>
      <c r="H404">
        <v>32143</v>
      </c>
      <c r="I404">
        <v>70.130628746010913</v>
      </c>
      <c r="J404">
        <v>10.641557311194468</v>
      </c>
      <c r="K404">
        <v>12.424037893164872</v>
      </c>
      <c r="L404">
        <v>53.665403353762954</v>
      </c>
      <c r="M404">
        <v>11.323808248527172</v>
      </c>
      <c r="N404">
        <v>48.55577129084093</v>
      </c>
      <c r="O404">
        <v>47.553093197643278</v>
      </c>
      <c r="P404">
        <v>130.84018478843063</v>
      </c>
      <c r="Q404">
        <v>129.95423808248523</v>
      </c>
      <c r="R404">
        <v>83.282779860739396</v>
      </c>
      <c r="S404">
        <v>77.241476968398089</v>
      </c>
      <c r="T404">
        <v>1.7824805819704077</v>
      </c>
      <c r="U404">
        <v>62.023551006439959</v>
      </c>
      <c r="V404">
        <v>61.936095513294745</v>
      </c>
      <c r="W404">
        <v>0.66658370407242629</v>
      </c>
      <c r="X404">
        <v>99</v>
      </c>
      <c r="Y404">
        <v>32143</v>
      </c>
      <c r="Z404">
        <v>29872</v>
      </c>
      <c r="AA404">
        <v>2271</v>
      </c>
      <c r="AB404">
        <v>69</v>
      </c>
    </row>
    <row r="405" spans="1:28" x14ac:dyDescent="0.3">
      <c r="A405">
        <v>6</v>
      </c>
      <c r="B405">
        <v>2021</v>
      </c>
      <c r="C405">
        <v>99</v>
      </c>
      <c r="D405">
        <v>99</v>
      </c>
      <c r="E405">
        <v>31915</v>
      </c>
      <c r="F405">
        <v>170</v>
      </c>
      <c r="G405">
        <v>99</v>
      </c>
      <c r="H405">
        <v>42553</v>
      </c>
      <c r="I405">
        <v>72.088776343192308</v>
      </c>
      <c r="J405">
        <v>10.931138373176813</v>
      </c>
      <c r="K405">
        <v>12.735452024534078</v>
      </c>
      <c r="L405">
        <v>54.521164195238804</v>
      </c>
      <c r="M405">
        <v>11.415950827518538</v>
      </c>
      <c r="N405">
        <v>48.323072272463911</v>
      </c>
      <c r="O405">
        <v>47.373504295034877</v>
      </c>
      <c r="P405">
        <v>131.01508930145857</v>
      </c>
      <c r="Q405">
        <v>130.47585459858428</v>
      </c>
      <c r="R405">
        <v>84.510350908129197</v>
      </c>
      <c r="S405">
        <v>78.520825251278779</v>
      </c>
      <c r="T405">
        <v>1.8043136513572633</v>
      </c>
      <c r="U405">
        <v>61.812915658120467</v>
      </c>
      <c r="V405">
        <v>61.687664800762605</v>
      </c>
      <c r="W405">
        <v>0.65226893521020846</v>
      </c>
      <c r="X405">
        <v>99</v>
      </c>
      <c r="Y405">
        <v>42553</v>
      </c>
      <c r="Z405">
        <v>39697</v>
      </c>
      <c r="AA405">
        <v>2856</v>
      </c>
      <c r="AB405">
        <v>71</v>
      </c>
    </row>
    <row r="406" spans="1:28" x14ac:dyDescent="0.3">
      <c r="A406">
        <v>6</v>
      </c>
      <c r="B406">
        <v>2021</v>
      </c>
      <c r="C406">
        <v>99</v>
      </c>
      <c r="D406">
        <v>99</v>
      </c>
      <c r="E406">
        <v>31915</v>
      </c>
      <c r="F406">
        <v>170</v>
      </c>
      <c r="G406">
        <v>99</v>
      </c>
      <c r="H406">
        <v>56148</v>
      </c>
      <c r="I406">
        <v>74.103941362740485</v>
      </c>
      <c r="J406">
        <v>11.173909872562556</v>
      </c>
      <c r="K406">
        <v>13.035332692170677</v>
      </c>
      <c r="L406">
        <v>55.40111117047811</v>
      </c>
      <c r="M406">
        <v>11.490875940426902</v>
      </c>
      <c r="N406">
        <v>48.107957162597891</v>
      </c>
      <c r="O406">
        <v>47.148299554736703</v>
      </c>
      <c r="P406">
        <v>131.05897819745121</v>
      </c>
      <c r="Q406">
        <v>130.71292031321977</v>
      </c>
      <c r="R406">
        <v>85.756890066021853</v>
      </c>
      <c r="S406">
        <v>79.784062643942875</v>
      </c>
      <c r="T406">
        <v>1.8614228196081195</v>
      </c>
      <c r="U406">
        <v>61.616210728788197</v>
      </c>
      <c r="V406">
        <v>61.4903437699789</v>
      </c>
      <c r="W406">
        <v>0.64940870556386709</v>
      </c>
      <c r="X406">
        <v>99</v>
      </c>
      <c r="Y406">
        <v>56148</v>
      </c>
      <c r="Z406">
        <v>52104</v>
      </c>
      <c r="AA406">
        <v>4044</v>
      </c>
      <c r="AB406">
        <v>73</v>
      </c>
    </row>
    <row r="407" spans="1:28" x14ac:dyDescent="0.3">
      <c r="A407">
        <v>6</v>
      </c>
      <c r="B407">
        <v>2021</v>
      </c>
      <c r="C407">
        <v>99</v>
      </c>
      <c r="D407">
        <v>99</v>
      </c>
      <c r="E407">
        <v>31915</v>
      </c>
      <c r="F407">
        <v>170</v>
      </c>
      <c r="G407">
        <v>99</v>
      </c>
      <c r="H407">
        <v>73888</v>
      </c>
      <c r="I407">
        <v>76.089229638234613</v>
      </c>
      <c r="J407">
        <v>11.460425618691149</v>
      </c>
      <c r="K407">
        <v>13.366056193157238</v>
      </c>
      <c r="L407">
        <v>56.269111087050632</v>
      </c>
      <c r="M407">
        <v>11.546434970066729</v>
      </c>
      <c r="N407">
        <v>47.940526998091855</v>
      </c>
      <c r="O407">
        <v>47.025927490422866</v>
      </c>
      <c r="P407">
        <v>131.48873319447077</v>
      </c>
      <c r="Q407">
        <v>131.50912560266849</v>
      </c>
      <c r="R407">
        <v>87.069721643627744</v>
      </c>
      <c r="S407">
        <v>81.066150058993458</v>
      </c>
      <c r="T407">
        <v>1.9056305744660904</v>
      </c>
      <c r="U407">
        <v>61.403245452576883</v>
      </c>
      <c r="V407">
        <v>61.262792435579243</v>
      </c>
      <c r="W407">
        <v>0.65779287570376788</v>
      </c>
      <c r="X407">
        <v>99</v>
      </c>
      <c r="Y407">
        <v>73888</v>
      </c>
      <c r="Z407">
        <v>68653</v>
      </c>
      <c r="AA407">
        <v>5235</v>
      </c>
      <c r="AB407">
        <v>75</v>
      </c>
    </row>
    <row r="408" spans="1:28" x14ac:dyDescent="0.3">
      <c r="A408">
        <v>6</v>
      </c>
      <c r="B408">
        <v>2021</v>
      </c>
      <c r="C408">
        <v>99</v>
      </c>
      <c r="D408">
        <v>99</v>
      </c>
      <c r="E408">
        <v>31915</v>
      </c>
      <c r="F408">
        <v>170</v>
      </c>
      <c r="G408">
        <v>99</v>
      </c>
      <c r="H408">
        <v>91085</v>
      </c>
      <c r="I408">
        <v>78.093754178360612</v>
      </c>
      <c r="J408">
        <v>11.717144718914769</v>
      </c>
      <c r="K408">
        <v>13.662376900697147</v>
      </c>
      <c r="L408">
        <v>57.091502003623447</v>
      </c>
      <c r="M408">
        <v>11.642049641608702</v>
      </c>
      <c r="N408">
        <v>47.746436822463117</v>
      </c>
      <c r="O408">
        <v>46.843741484509216</v>
      </c>
      <c r="P408">
        <v>131.92756353296602</v>
      </c>
      <c r="Q408">
        <v>132.00800900420589</v>
      </c>
      <c r="R408">
        <v>88.347543391979684</v>
      </c>
      <c r="S408">
        <v>82.287037497778527</v>
      </c>
      <c r="T408">
        <v>1.9452321817823817</v>
      </c>
      <c r="U408">
        <v>61.216468134160401</v>
      </c>
      <c r="V408">
        <v>61.07742736844024</v>
      </c>
      <c r="W408">
        <v>0.64725256628423999</v>
      </c>
      <c r="X408">
        <v>99</v>
      </c>
      <c r="Y408">
        <v>91085</v>
      </c>
      <c r="Z408">
        <v>84405</v>
      </c>
      <c r="AA408">
        <v>6680</v>
      </c>
      <c r="AB408">
        <v>77</v>
      </c>
    </row>
    <row r="409" spans="1:28" x14ac:dyDescent="0.3">
      <c r="A409">
        <v>6</v>
      </c>
      <c r="B409">
        <v>2021</v>
      </c>
      <c r="C409">
        <v>99</v>
      </c>
      <c r="D409">
        <v>99</v>
      </c>
      <c r="E409">
        <v>31915</v>
      </c>
      <c r="F409">
        <v>170</v>
      </c>
      <c r="G409">
        <v>99</v>
      </c>
      <c r="H409">
        <v>110681</v>
      </c>
      <c r="I409">
        <v>80.092601252610223</v>
      </c>
      <c r="J409">
        <v>11.997221896612336</v>
      </c>
      <c r="K409">
        <v>13.994825218420372</v>
      </c>
      <c r="L409">
        <v>57.956151914059987</v>
      </c>
      <c r="M409">
        <v>11.669286523658551</v>
      </c>
      <c r="N409">
        <v>47.55186965185792</v>
      </c>
      <c r="O409">
        <v>46.678505841441009</v>
      </c>
      <c r="P409">
        <v>132.23281756730356</v>
      </c>
      <c r="Q409">
        <v>132.69941976321653</v>
      </c>
      <c r="R409">
        <v>89.569792521393282</v>
      </c>
      <c r="S409">
        <v>83.54077677490001</v>
      </c>
      <c r="T409">
        <v>1.9976033218080376</v>
      </c>
      <c r="U409">
        <v>61.011971341061233</v>
      </c>
      <c r="V409">
        <v>60.873134186105389</v>
      </c>
      <c r="W409">
        <v>0.65066271537120213</v>
      </c>
      <c r="X409">
        <v>99</v>
      </c>
      <c r="Y409">
        <v>110681</v>
      </c>
      <c r="Z409">
        <v>102372</v>
      </c>
      <c r="AA409">
        <v>8309</v>
      </c>
      <c r="AB409">
        <v>79</v>
      </c>
    </row>
    <row r="410" spans="1:28" x14ac:dyDescent="0.3">
      <c r="A410">
        <v>6</v>
      </c>
      <c r="B410">
        <v>2021</v>
      </c>
      <c r="C410">
        <v>99</v>
      </c>
      <c r="D410">
        <v>99</v>
      </c>
      <c r="E410">
        <v>31915</v>
      </c>
      <c r="F410">
        <v>170</v>
      </c>
      <c r="G410">
        <v>99</v>
      </c>
      <c r="H410">
        <v>126893</v>
      </c>
      <c r="I410">
        <v>82.068975428681654</v>
      </c>
      <c r="J410">
        <v>12.252834618680399</v>
      </c>
      <c r="K410">
        <v>14.298359799200609</v>
      </c>
      <c r="L410">
        <v>58.778883705168603</v>
      </c>
      <c r="M410">
        <v>11.74058783204792</v>
      </c>
      <c r="N410">
        <v>47.38209940017137</v>
      </c>
      <c r="O410">
        <v>46.548046272493593</v>
      </c>
      <c r="P410">
        <v>132.31701799485859</v>
      </c>
      <c r="Q410">
        <v>133.1561268209083</v>
      </c>
      <c r="R410">
        <v>90.748221079690978</v>
      </c>
      <c r="S410">
        <v>84.746851756640012</v>
      </c>
      <c r="T410">
        <v>2.045525180520217</v>
      </c>
      <c r="U410">
        <v>60.838068293759299</v>
      </c>
      <c r="V410">
        <v>60.706895366260817</v>
      </c>
      <c r="W410">
        <v>0.63299788010370961</v>
      </c>
      <c r="X410">
        <v>99</v>
      </c>
      <c r="Y410">
        <v>126893</v>
      </c>
      <c r="Z410">
        <v>116700</v>
      </c>
      <c r="AA410">
        <v>10193</v>
      </c>
      <c r="AB410">
        <v>81</v>
      </c>
    </row>
    <row r="411" spans="1:28" x14ac:dyDescent="0.3">
      <c r="A411">
        <v>6</v>
      </c>
      <c r="B411">
        <v>2021</v>
      </c>
      <c r="C411">
        <v>99</v>
      </c>
      <c r="D411">
        <v>99</v>
      </c>
      <c r="E411">
        <v>31915</v>
      </c>
      <c r="F411">
        <v>170</v>
      </c>
      <c r="G411">
        <v>99</v>
      </c>
      <c r="H411">
        <v>139210</v>
      </c>
      <c r="I411">
        <v>84.063631914515156</v>
      </c>
      <c r="J411">
        <v>12.50127580680633</v>
      </c>
      <c r="K411">
        <v>14.588021550175856</v>
      </c>
      <c r="L411">
        <v>59.611685223762457</v>
      </c>
      <c r="M411">
        <v>11.769595889764759</v>
      </c>
      <c r="N411">
        <v>47.154047387109955</v>
      </c>
      <c r="O411">
        <v>46.394423844389266</v>
      </c>
      <c r="P411">
        <v>132.38817836156235</v>
      </c>
      <c r="Q411">
        <v>133.65123495584953</v>
      </c>
      <c r="R411">
        <v>91.900106840963716</v>
      </c>
      <c r="S411">
        <v>85.919009835653924</v>
      </c>
      <c r="T411">
        <v>2.086745743369518</v>
      </c>
      <c r="U411">
        <v>60.685934918468483</v>
      </c>
      <c r="V411">
        <v>60.574224537634578</v>
      </c>
      <c r="W411">
        <v>0.62570935995977295</v>
      </c>
      <c r="X411">
        <v>99</v>
      </c>
      <c r="Y411">
        <v>139210</v>
      </c>
      <c r="Z411">
        <v>127292</v>
      </c>
      <c r="AA411">
        <v>11918</v>
      </c>
      <c r="AB411">
        <v>83</v>
      </c>
    </row>
    <row r="412" spans="1:28" x14ac:dyDescent="0.3">
      <c r="A412">
        <v>6</v>
      </c>
      <c r="B412">
        <v>2021</v>
      </c>
      <c r="C412">
        <v>99</v>
      </c>
      <c r="D412">
        <v>99</v>
      </c>
      <c r="E412">
        <v>31915</v>
      </c>
      <c r="F412">
        <v>170</v>
      </c>
      <c r="G412">
        <v>99</v>
      </c>
      <c r="H412">
        <v>144882</v>
      </c>
      <c r="I412">
        <v>86.043891572984862</v>
      </c>
      <c r="J412">
        <v>12.746169716135851</v>
      </c>
      <c r="K412">
        <v>14.894335666266269</v>
      </c>
      <c r="L412">
        <v>60.398525834818074</v>
      </c>
      <c r="M412">
        <v>11.847577742639436</v>
      </c>
      <c r="N412">
        <v>46.988863790377216</v>
      </c>
      <c r="O412">
        <v>46.24349823055492</v>
      </c>
      <c r="P412">
        <v>132.7265793238461</v>
      </c>
      <c r="Q412">
        <v>134.23108952639103</v>
      </c>
      <c r="R412">
        <v>93.108140953241957</v>
      </c>
      <c r="S412">
        <v>87.112375574129203</v>
      </c>
      <c r="T412">
        <v>2.1481659501304176</v>
      </c>
      <c r="U412">
        <v>60.52626275175659</v>
      </c>
      <c r="V412">
        <v>60.429125934453999</v>
      </c>
      <c r="W412">
        <v>0.62943636890711052</v>
      </c>
      <c r="X412">
        <v>99</v>
      </c>
      <c r="Y412">
        <v>144882</v>
      </c>
      <c r="Z412">
        <v>132810</v>
      </c>
      <c r="AA412">
        <v>12072</v>
      </c>
      <c r="AB412">
        <v>85</v>
      </c>
    </row>
    <row r="413" spans="1:28" x14ac:dyDescent="0.3">
      <c r="A413">
        <v>6</v>
      </c>
      <c r="B413">
        <v>2021</v>
      </c>
      <c r="C413">
        <v>99</v>
      </c>
      <c r="D413">
        <v>99</v>
      </c>
      <c r="E413">
        <v>31915</v>
      </c>
      <c r="F413">
        <v>170</v>
      </c>
      <c r="G413">
        <v>99</v>
      </c>
      <c r="H413">
        <v>196752</v>
      </c>
      <c r="I413">
        <v>88.509708660591286</v>
      </c>
      <c r="J413">
        <v>13.054983212040636</v>
      </c>
      <c r="K413">
        <v>15.263152852322106</v>
      </c>
      <c r="L413">
        <v>61.351947070423549</v>
      </c>
      <c r="M413">
        <v>11.89819425033247</v>
      </c>
      <c r="N413">
        <v>46.776661673895966</v>
      </c>
      <c r="O413">
        <v>46.076472913754998</v>
      </c>
      <c r="P413">
        <v>132.75394920737449</v>
      </c>
      <c r="Q413">
        <v>134.43760057463265</v>
      </c>
      <c r="R413">
        <v>94.465264236356418</v>
      </c>
      <c r="S413">
        <v>88.511223711391807</v>
      </c>
      <c r="T413">
        <v>2.2081696402814743</v>
      </c>
      <c r="U413">
        <v>60.334334593803405</v>
      </c>
      <c r="V413">
        <v>60.26517268287629</v>
      </c>
      <c r="W413">
        <v>0.62114235179312016</v>
      </c>
      <c r="X413">
        <v>99</v>
      </c>
      <c r="Y413">
        <v>196752</v>
      </c>
      <c r="Z413">
        <v>179593</v>
      </c>
      <c r="AA413">
        <v>17159</v>
      </c>
      <c r="AB413">
        <v>87</v>
      </c>
    </row>
    <row r="414" spans="1:28" x14ac:dyDescent="0.3">
      <c r="A414">
        <v>6</v>
      </c>
      <c r="B414">
        <v>2021</v>
      </c>
      <c r="C414">
        <v>99</v>
      </c>
      <c r="D414">
        <v>99</v>
      </c>
      <c r="E414">
        <v>31915</v>
      </c>
      <c r="F414">
        <v>170</v>
      </c>
      <c r="G414">
        <v>99</v>
      </c>
      <c r="H414">
        <v>225841</v>
      </c>
      <c r="I414">
        <v>92.259972716108493</v>
      </c>
      <c r="J414">
        <v>13.476331426640829</v>
      </c>
      <c r="K414">
        <v>15.798037158886075</v>
      </c>
      <c r="L414">
        <v>62.61862536031996</v>
      </c>
      <c r="M414">
        <v>12.038277701349184</v>
      </c>
      <c r="N414">
        <v>46.502391813288909</v>
      </c>
      <c r="O414">
        <v>45.828996210749885</v>
      </c>
      <c r="P414">
        <v>132.96866748726859</v>
      </c>
      <c r="Q414">
        <v>134.91145222407255</v>
      </c>
      <c r="R414">
        <v>96.535240991479327</v>
      </c>
      <c r="S414">
        <v>90.482124876305619</v>
      </c>
      <c r="T414">
        <v>2.3217057322452419</v>
      </c>
      <c r="U414">
        <v>60.067392546083305</v>
      </c>
      <c r="V414">
        <v>60.048942576866793</v>
      </c>
      <c r="W414">
        <v>0.64099521344662846</v>
      </c>
      <c r="X414">
        <v>99</v>
      </c>
      <c r="Y414">
        <v>225841</v>
      </c>
      <c r="Z414">
        <v>207165</v>
      </c>
      <c r="AA414">
        <v>18676</v>
      </c>
      <c r="AB414">
        <v>90</v>
      </c>
    </row>
    <row r="415" spans="1:28" x14ac:dyDescent="0.3">
      <c r="A415">
        <v>6</v>
      </c>
      <c r="B415">
        <v>2021</v>
      </c>
      <c r="C415">
        <v>99</v>
      </c>
      <c r="D415">
        <v>99</v>
      </c>
      <c r="E415">
        <v>31915</v>
      </c>
      <c r="F415">
        <v>170</v>
      </c>
      <c r="G415">
        <v>99</v>
      </c>
      <c r="H415">
        <v>101008</v>
      </c>
      <c r="I415">
        <v>97.139065215369698</v>
      </c>
      <c r="J415">
        <v>14.051144056902784</v>
      </c>
      <c r="K415">
        <v>16.507881949944458</v>
      </c>
      <c r="L415">
        <v>64.033954538253795</v>
      </c>
      <c r="M415">
        <v>12.195653012254397</v>
      </c>
      <c r="N415">
        <v>46.247654040620432</v>
      </c>
      <c r="O415">
        <v>45.576163338760814</v>
      </c>
      <c r="P415">
        <v>133.81737938126662</v>
      </c>
      <c r="Q415">
        <v>135.58734681635104</v>
      </c>
      <c r="R415">
        <v>98.907723455308982</v>
      </c>
      <c r="S415">
        <v>92.791276030508897</v>
      </c>
      <c r="T415">
        <v>2.4567378930416797</v>
      </c>
      <c r="U415">
        <v>59.695736971328998</v>
      </c>
      <c r="V415">
        <v>59.747928271119022</v>
      </c>
      <c r="W415">
        <v>0.65942301599873299</v>
      </c>
      <c r="X415">
        <v>99</v>
      </c>
      <c r="Y415">
        <v>101008</v>
      </c>
      <c r="Z415">
        <v>93352</v>
      </c>
      <c r="AA415">
        <v>7656</v>
      </c>
      <c r="AB415">
        <v>95</v>
      </c>
    </row>
    <row r="416" spans="1:28" x14ac:dyDescent="0.3">
      <c r="A416">
        <v>6</v>
      </c>
      <c r="B416">
        <v>2021</v>
      </c>
      <c r="C416">
        <v>99</v>
      </c>
      <c r="D416">
        <v>99</v>
      </c>
      <c r="E416">
        <v>31915</v>
      </c>
      <c r="F416">
        <v>170</v>
      </c>
      <c r="G416">
        <v>99</v>
      </c>
      <c r="H416">
        <v>37340</v>
      </c>
      <c r="I416">
        <v>102.08397696137757</v>
      </c>
      <c r="J416">
        <v>14.60715070235274</v>
      </c>
      <c r="K416">
        <v>17.183213176218597</v>
      </c>
      <c r="L416">
        <v>65.399280664167122</v>
      </c>
      <c r="M416">
        <v>12.32360252037715</v>
      </c>
      <c r="N416">
        <v>45.883663795595119</v>
      </c>
      <c r="O416">
        <v>45.283918145557557</v>
      </c>
      <c r="P416">
        <v>134.09697092317478</v>
      </c>
      <c r="Q416">
        <v>136.24336666859355</v>
      </c>
      <c r="R416">
        <v>100.98069252557944</v>
      </c>
      <c r="S416">
        <v>95.010497716631022</v>
      </c>
      <c r="T416">
        <v>2.5760624738658597</v>
      </c>
      <c r="U416">
        <v>59.355865024102847</v>
      </c>
      <c r="V416">
        <v>59.504155906532851</v>
      </c>
      <c r="W416">
        <v>0.65037493304766991</v>
      </c>
      <c r="X416">
        <v>99</v>
      </c>
      <c r="Y416">
        <v>37340</v>
      </c>
      <c r="Z416">
        <v>34598</v>
      </c>
      <c r="AA416">
        <v>2742</v>
      </c>
      <c r="AB416">
        <v>100</v>
      </c>
    </row>
    <row r="417" spans="1:28" x14ac:dyDescent="0.3">
      <c r="A417">
        <v>6</v>
      </c>
      <c r="B417">
        <v>2021</v>
      </c>
      <c r="C417">
        <v>99</v>
      </c>
      <c r="D417">
        <v>99</v>
      </c>
      <c r="E417">
        <v>31915</v>
      </c>
      <c r="F417">
        <v>170</v>
      </c>
      <c r="G417">
        <v>99</v>
      </c>
      <c r="H417">
        <v>12554</v>
      </c>
      <c r="I417">
        <v>107.07170622183868</v>
      </c>
      <c r="J417">
        <v>15.109886324491947</v>
      </c>
      <c r="K417">
        <v>17.841338218894379</v>
      </c>
      <c r="L417">
        <v>66.42551218735079</v>
      </c>
      <c r="M417">
        <v>12.42040992077157</v>
      </c>
      <c r="N417">
        <v>45.477609369617646</v>
      </c>
      <c r="O417">
        <v>44.949190492593871</v>
      </c>
      <c r="P417">
        <v>134.31028246641404</v>
      </c>
      <c r="Q417">
        <v>137.33672063382713</v>
      </c>
      <c r="R417">
        <v>102.62724767481873</v>
      </c>
      <c r="S417">
        <v>96.874440234240723</v>
      </c>
      <c r="T417">
        <v>2.7314518944024258</v>
      </c>
      <c r="U417">
        <v>59.014577027242304</v>
      </c>
      <c r="V417">
        <v>59.266814096373551</v>
      </c>
      <c r="W417">
        <v>0.62450215070893744</v>
      </c>
      <c r="X417">
        <v>99</v>
      </c>
      <c r="Y417">
        <v>12554</v>
      </c>
      <c r="Z417">
        <v>11612</v>
      </c>
      <c r="AA417">
        <v>942</v>
      </c>
      <c r="AB417">
        <v>105</v>
      </c>
    </row>
    <row r="418" spans="1:28" x14ac:dyDescent="0.3">
      <c r="A418">
        <v>6</v>
      </c>
      <c r="B418">
        <v>2021</v>
      </c>
      <c r="C418">
        <v>99</v>
      </c>
      <c r="D418">
        <v>99</v>
      </c>
      <c r="E418">
        <v>31915</v>
      </c>
      <c r="F418">
        <v>170</v>
      </c>
      <c r="G418">
        <v>99</v>
      </c>
      <c r="H418">
        <v>5087</v>
      </c>
      <c r="I418">
        <v>112.18808727284052</v>
      </c>
      <c r="J418">
        <v>15.637835516426875</v>
      </c>
      <c r="K418">
        <v>18.380049144879056</v>
      </c>
      <c r="L418">
        <v>67.10875368586585</v>
      </c>
      <c r="M418">
        <v>12.534421301266876</v>
      </c>
      <c r="N418">
        <v>44.778612840884691</v>
      </c>
      <c r="O418">
        <v>44.299978526948678</v>
      </c>
      <c r="P418">
        <v>134.17285806313078</v>
      </c>
      <c r="Q418">
        <v>136.63710543268201</v>
      </c>
      <c r="R418">
        <v>103.85600171784402</v>
      </c>
      <c r="S418">
        <v>98.334206570753821</v>
      </c>
      <c r="T418">
        <v>2.7422136284521779</v>
      </c>
      <c r="U418">
        <v>58.672695105170035</v>
      </c>
      <c r="V418">
        <v>59.025227756158351</v>
      </c>
      <c r="W418">
        <v>0.56261057597798303</v>
      </c>
      <c r="X418">
        <v>99</v>
      </c>
      <c r="Y418">
        <v>5087</v>
      </c>
      <c r="Z418">
        <v>4657</v>
      </c>
      <c r="AA418">
        <v>430</v>
      </c>
      <c r="AB418">
        <v>110</v>
      </c>
    </row>
    <row r="419" spans="1:28" x14ac:dyDescent="0.3">
      <c r="A419">
        <v>6</v>
      </c>
      <c r="B419">
        <v>2021</v>
      </c>
      <c r="C419">
        <v>99</v>
      </c>
      <c r="D419">
        <v>99</v>
      </c>
      <c r="E419">
        <v>31915</v>
      </c>
      <c r="F419">
        <v>170</v>
      </c>
      <c r="G419">
        <v>99</v>
      </c>
      <c r="H419">
        <v>2527</v>
      </c>
      <c r="I419">
        <v>117.32204193670772</v>
      </c>
      <c r="J419">
        <v>15.872937000887315</v>
      </c>
      <c r="K419">
        <v>18.626656113969151</v>
      </c>
      <c r="L419">
        <v>67.657000395726186</v>
      </c>
      <c r="M419">
        <v>12.619964507542177</v>
      </c>
      <c r="N419">
        <v>43.685004436557222</v>
      </c>
      <c r="O419">
        <v>43.433451641526176</v>
      </c>
      <c r="P419">
        <v>132.10159716060335</v>
      </c>
      <c r="Q419">
        <v>137.35359361135758</v>
      </c>
      <c r="R419">
        <v>104.32227151730253</v>
      </c>
      <c r="S419">
        <v>99.376663708961701</v>
      </c>
      <c r="T419">
        <v>2.7537191130818339</v>
      </c>
      <c r="U419">
        <v>58.480015829046287</v>
      </c>
      <c r="V419">
        <v>58.949914474002917</v>
      </c>
      <c r="W419">
        <v>0.51286110011871788</v>
      </c>
      <c r="X419">
        <v>99</v>
      </c>
      <c r="Y419">
        <v>2527</v>
      </c>
      <c r="Z419">
        <v>2254</v>
      </c>
      <c r="AA419">
        <v>273</v>
      </c>
      <c r="AB419">
        <v>115</v>
      </c>
    </row>
    <row r="420" spans="1:28" x14ac:dyDescent="0.3">
      <c r="A420">
        <v>6</v>
      </c>
      <c r="B420">
        <v>2021</v>
      </c>
      <c r="C420">
        <v>99</v>
      </c>
      <c r="D420">
        <v>99</v>
      </c>
      <c r="E420">
        <v>31915</v>
      </c>
      <c r="F420">
        <v>170</v>
      </c>
      <c r="G420">
        <v>99</v>
      </c>
      <c r="H420">
        <v>1586</v>
      </c>
      <c r="I420">
        <v>122.37704916718901</v>
      </c>
      <c r="J420">
        <v>16.361163636363646</v>
      </c>
      <c r="K420">
        <v>19.100996216897855</v>
      </c>
      <c r="L420">
        <v>67.96790037831019</v>
      </c>
      <c r="M420">
        <v>12.681890909090908</v>
      </c>
      <c r="N420">
        <v>42.447272727272718</v>
      </c>
      <c r="O420">
        <v>42.484363636363639</v>
      </c>
      <c r="P420">
        <v>130.62545454545452</v>
      </c>
      <c r="Q420">
        <v>136.61600000000001</v>
      </c>
      <c r="R420">
        <v>104.75156363636373</v>
      </c>
      <c r="S420">
        <v>100.51650909090894</v>
      </c>
      <c r="T420">
        <v>2.7398325805342156</v>
      </c>
      <c r="U420">
        <v>58.066834804539731</v>
      </c>
      <c r="V420">
        <v>58.63141030336616</v>
      </c>
      <c r="W420">
        <v>0.45775535939470385</v>
      </c>
      <c r="X420">
        <v>99</v>
      </c>
      <c r="Y420">
        <v>1586</v>
      </c>
      <c r="Z420">
        <v>1375</v>
      </c>
      <c r="AA420">
        <v>211</v>
      </c>
      <c r="AB420">
        <v>120</v>
      </c>
    </row>
    <row r="421" spans="1:28" x14ac:dyDescent="0.3">
      <c r="A421">
        <v>7</v>
      </c>
      <c r="B421">
        <v>2021</v>
      </c>
      <c r="C421">
        <v>99</v>
      </c>
      <c r="D421">
        <v>99</v>
      </c>
      <c r="E421">
        <v>31915</v>
      </c>
      <c r="F421">
        <v>170</v>
      </c>
      <c r="G421">
        <v>6</v>
      </c>
      <c r="H421">
        <v>3</v>
      </c>
      <c r="I421">
        <v>40</v>
      </c>
      <c r="K421">
        <v>16.583333333333329</v>
      </c>
      <c r="L421">
        <v>40.196666666666658</v>
      </c>
      <c r="U421">
        <v>64</v>
      </c>
      <c r="V421">
        <v>64</v>
      </c>
      <c r="W421">
        <v>1</v>
      </c>
      <c r="X421">
        <v>99</v>
      </c>
      <c r="Y421">
        <v>3</v>
      </c>
      <c r="Z421">
        <v>0</v>
      </c>
      <c r="AA421">
        <v>3</v>
      </c>
      <c r="AB421">
        <v>30</v>
      </c>
    </row>
    <row r="422" spans="1:28" x14ac:dyDescent="0.3">
      <c r="A422">
        <v>7</v>
      </c>
      <c r="B422">
        <v>2021</v>
      </c>
      <c r="C422">
        <v>99</v>
      </c>
      <c r="D422">
        <v>99</v>
      </c>
      <c r="E422">
        <v>31915</v>
      </c>
      <c r="F422">
        <v>170</v>
      </c>
      <c r="G422">
        <v>6</v>
      </c>
      <c r="H422">
        <v>3161</v>
      </c>
      <c r="I422">
        <v>45.862448588491638</v>
      </c>
      <c r="J422">
        <v>8.6687137495735449</v>
      </c>
      <c r="K422">
        <v>10.291698829484332</v>
      </c>
      <c r="L422">
        <v>41.072951597595697</v>
      </c>
      <c r="M422">
        <v>10.617809621289689</v>
      </c>
      <c r="N422">
        <v>52.881269191402247</v>
      </c>
      <c r="O422">
        <v>51.505970658478319</v>
      </c>
      <c r="P422">
        <v>129.3422040259297</v>
      </c>
      <c r="Q422">
        <v>124.25213237802797</v>
      </c>
      <c r="R422">
        <v>65.296895257591274</v>
      </c>
      <c r="S422">
        <v>61.266666666666509</v>
      </c>
      <c r="T422">
        <v>1.622985079910791</v>
      </c>
      <c r="U422">
        <v>63.643150901613403</v>
      </c>
      <c r="V422">
        <v>64.186578633050516</v>
      </c>
      <c r="W422">
        <v>1</v>
      </c>
      <c r="X422">
        <v>99</v>
      </c>
      <c r="Y422">
        <v>3161</v>
      </c>
      <c r="Z422">
        <v>2931</v>
      </c>
      <c r="AA422">
        <v>230</v>
      </c>
      <c r="AB422">
        <v>40</v>
      </c>
    </row>
    <row r="423" spans="1:28" x14ac:dyDescent="0.3">
      <c r="A423">
        <v>7</v>
      </c>
      <c r="B423">
        <v>2021</v>
      </c>
      <c r="C423">
        <v>99</v>
      </c>
      <c r="D423">
        <v>99</v>
      </c>
      <c r="E423">
        <v>31915</v>
      </c>
      <c r="F423">
        <v>170</v>
      </c>
      <c r="G423">
        <v>6</v>
      </c>
      <c r="H423">
        <v>3802</v>
      </c>
      <c r="I423">
        <v>52.846554441567505</v>
      </c>
      <c r="J423">
        <v>9.0623398804440765</v>
      </c>
      <c r="K423">
        <v>10.679224092582857</v>
      </c>
      <c r="L423">
        <v>44.6750473435035</v>
      </c>
      <c r="M423">
        <v>10.704013663535436</v>
      </c>
      <c r="N423">
        <v>51.138627953316259</v>
      </c>
      <c r="O423">
        <v>50.157130657557637</v>
      </c>
      <c r="P423">
        <v>128.66552803871335</v>
      </c>
      <c r="Q423">
        <v>124.9185881013379</v>
      </c>
      <c r="R423">
        <v>70.640762880728659</v>
      </c>
      <c r="S423">
        <v>65.56646740677489</v>
      </c>
      <c r="T423">
        <v>1.6168842121387821</v>
      </c>
      <c r="U423">
        <v>63.397948448185169</v>
      </c>
      <c r="V423">
        <v>63.678416993072013</v>
      </c>
      <c r="W423">
        <v>1</v>
      </c>
      <c r="X423">
        <v>99</v>
      </c>
      <c r="Y423">
        <v>3802</v>
      </c>
      <c r="Z423">
        <v>3513</v>
      </c>
      <c r="AA423">
        <v>289</v>
      </c>
      <c r="AB423">
        <v>50</v>
      </c>
    </row>
    <row r="424" spans="1:28" x14ac:dyDescent="0.3">
      <c r="A424">
        <v>7</v>
      </c>
      <c r="B424">
        <v>2021</v>
      </c>
      <c r="C424">
        <v>99</v>
      </c>
      <c r="D424">
        <v>99</v>
      </c>
      <c r="E424">
        <v>31915</v>
      </c>
      <c r="F424">
        <v>170</v>
      </c>
      <c r="G424">
        <v>6</v>
      </c>
      <c r="H424">
        <v>7709</v>
      </c>
      <c r="I424">
        <v>57.827552208546024</v>
      </c>
      <c r="J424">
        <v>9.4546894539391495</v>
      </c>
      <c r="K424">
        <v>11.01705149824879</v>
      </c>
      <c r="L424">
        <v>47.222519133480176</v>
      </c>
      <c r="M424">
        <v>10.890787828261779</v>
      </c>
      <c r="N424">
        <v>50.179241350562734</v>
      </c>
      <c r="O424">
        <v>48.930248714742255</v>
      </c>
      <c r="P424">
        <v>129.65694039182989</v>
      </c>
      <c r="Q424">
        <v>125.75531471446438</v>
      </c>
      <c r="R424">
        <v>74.652049465054887</v>
      </c>
      <c r="S424">
        <v>68.81189384465749</v>
      </c>
      <c r="T424">
        <v>1.562362044309646</v>
      </c>
      <c r="U424">
        <v>63.079906602672189</v>
      </c>
      <c r="V424">
        <v>63.222981047134894</v>
      </c>
      <c r="W424">
        <v>1</v>
      </c>
      <c r="X424">
        <v>99</v>
      </c>
      <c r="Y424">
        <v>7709</v>
      </c>
      <c r="Z424">
        <v>7197</v>
      </c>
      <c r="AA424">
        <v>512</v>
      </c>
      <c r="AB424">
        <v>55</v>
      </c>
    </row>
    <row r="425" spans="1:28" x14ac:dyDescent="0.3">
      <c r="A425">
        <v>7</v>
      </c>
      <c r="B425">
        <v>2021</v>
      </c>
      <c r="C425">
        <v>99</v>
      </c>
      <c r="D425">
        <v>99</v>
      </c>
      <c r="E425">
        <v>31915</v>
      </c>
      <c r="F425">
        <v>170</v>
      </c>
      <c r="G425">
        <v>6</v>
      </c>
      <c r="H425">
        <v>8464</v>
      </c>
      <c r="I425">
        <v>61.65471408053628</v>
      </c>
      <c r="J425">
        <v>9.764405506883584</v>
      </c>
      <c r="K425">
        <v>11.383985113421543</v>
      </c>
      <c r="L425">
        <v>49.249182419659761</v>
      </c>
      <c r="M425">
        <v>11.025281602002527</v>
      </c>
      <c r="N425">
        <v>49.543804755944947</v>
      </c>
      <c r="O425">
        <v>48.546558197747181</v>
      </c>
      <c r="P425">
        <v>130.36908635794748</v>
      </c>
      <c r="Q425">
        <v>128.51113892365456</v>
      </c>
      <c r="R425">
        <v>77.448510638297748</v>
      </c>
      <c r="S425">
        <v>71.462428035043999</v>
      </c>
      <c r="T425">
        <v>1.6195796065379557</v>
      </c>
      <c r="U425">
        <v>62.809782608695656</v>
      </c>
      <c r="V425">
        <v>62.845171784890319</v>
      </c>
      <c r="W425">
        <v>1</v>
      </c>
      <c r="X425">
        <v>99</v>
      </c>
      <c r="Y425">
        <v>8464</v>
      </c>
      <c r="Z425">
        <v>7990</v>
      </c>
      <c r="AA425">
        <v>474</v>
      </c>
      <c r="AB425">
        <v>60</v>
      </c>
    </row>
    <row r="426" spans="1:28" x14ac:dyDescent="0.3">
      <c r="A426">
        <v>7</v>
      </c>
      <c r="B426">
        <v>2021</v>
      </c>
      <c r="C426">
        <v>99</v>
      </c>
      <c r="D426">
        <v>99</v>
      </c>
      <c r="E426">
        <v>31915</v>
      </c>
      <c r="F426">
        <v>170</v>
      </c>
      <c r="G426">
        <v>6</v>
      </c>
      <c r="H426">
        <v>7965</v>
      </c>
      <c r="I426">
        <v>64.100313869756235</v>
      </c>
      <c r="J426">
        <v>10.016699643846477</v>
      </c>
      <c r="K426">
        <v>11.650297551789118</v>
      </c>
      <c r="L426">
        <v>50.490852479598573</v>
      </c>
      <c r="M426">
        <v>11.112623664424168</v>
      </c>
      <c r="N426">
        <v>49.306555863342574</v>
      </c>
      <c r="O426">
        <v>48.246141669964381</v>
      </c>
      <c r="P426">
        <v>130.44928109748056</v>
      </c>
      <c r="Q426">
        <v>129.24007386888277</v>
      </c>
      <c r="R426">
        <v>79.323862287296933</v>
      </c>
      <c r="S426">
        <v>73.116369872048764</v>
      </c>
      <c r="T426">
        <v>1.6335979079426364</v>
      </c>
      <c r="U426">
        <v>62.605398618957949</v>
      </c>
      <c r="V426">
        <v>62.58961918246434</v>
      </c>
      <c r="W426">
        <v>1</v>
      </c>
      <c r="X426">
        <v>99</v>
      </c>
      <c r="Y426">
        <v>7965</v>
      </c>
      <c r="Z426">
        <v>7581</v>
      </c>
      <c r="AA426">
        <v>384</v>
      </c>
      <c r="AB426">
        <v>63</v>
      </c>
    </row>
    <row r="427" spans="1:28" x14ac:dyDescent="0.3">
      <c r="A427">
        <v>7</v>
      </c>
      <c r="B427">
        <v>2021</v>
      </c>
      <c r="C427">
        <v>99</v>
      </c>
      <c r="D427">
        <v>99</v>
      </c>
      <c r="E427">
        <v>31915</v>
      </c>
      <c r="F427">
        <v>170</v>
      </c>
      <c r="G427">
        <v>6</v>
      </c>
      <c r="H427">
        <v>11482</v>
      </c>
      <c r="I427">
        <v>66.112088481924602</v>
      </c>
      <c r="J427">
        <v>10.249206059499864</v>
      </c>
      <c r="K427">
        <v>11.934262323637009</v>
      </c>
      <c r="L427">
        <v>51.450818672705111</v>
      </c>
      <c r="M427">
        <v>11.238547180142378</v>
      </c>
      <c r="N427">
        <v>49.03212265011863</v>
      </c>
      <c r="O427">
        <v>48.020715459025375</v>
      </c>
      <c r="P427">
        <v>131.49297317028655</v>
      </c>
      <c r="Q427">
        <v>128.98275232706695</v>
      </c>
      <c r="R427">
        <v>80.772476729330066</v>
      </c>
      <c r="S427">
        <v>74.485088519802389</v>
      </c>
      <c r="T427">
        <v>1.6850562641371487</v>
      </c>
      <c r="U427">
        <v>62.318759797944601</v>
      </c>
      <c r="V427">
        <v>62.270997076134385</v>
      </c>
      <c r="W427">
        <v>1</v>
      </c>
      <c r="X427">
        <v>99</v>
      </c>
      <c r="Y427">
        <v>11482</v>
      </c>
      <c r="Z427">
        <v>10958</v>
      </c>
      <c r="AA427">
        <v>524</v>
      </c>
      <c r="AB427">
        <v>65</v>
      </c>
    </row>
    <row r="428" spans="1:28" x14ac:dyDescent="0.3">
      <c r="A428">
        <v>7</v>
      </c>
      <c r="B428">
        <v>2021</v>
      </c>
      <c r="C428">
        <v>99</v>
      </c>
      <c r="D428">
        <v>99</v>
      </c>
      <c r="E428">
        <v>31915</v>
      </c>
      <c r="F428">
        <v>170</v>
      </c>
      <c r="G428">
        <v>6</v>
      </c>
      <c r="H428">
        <v>15371</v>
      </c>
      <c r="I428">
        <v>68.096155093771557</v>
      </c>
      <c r="J428">
        <v>10.502670824295038</v>
      </c>
      <c r="K428">
        <v>12.257569448962299</v>
      </c>
      <c r="L428">
        <v>52.331500227701746</v>
      </c>
      <c r="M428">
        <v>11.223535791757108</v>
      </c>
      <c r="N428">
        <v>48.824498373101953</v>
      </c>
      <c r="O428">
        <v>47.729189262472879</v>
      </c>
      <c r="P428">
        <v>132.17909436008679</v>
      </c>
      <c r="Q428">
        <v>129.97979934924078</v>
      </c>
      <c r="R428">
        <v>81.958866594359861</v>
      </c>
      <c r="S428">
        <v>75.706860086768145</v>
      </c>
      <c r="T428">
        <v>1.7548986246672644</v>
      </c>
      <c r="U428">
        <v>62.102335566976784</v>
      </c>
      <c r="V428">
        <v>62.009866218147799</v>
      </c>
      <c r="W428">
        <v>1</v>
      </c>
      <c r="X428">
        <v>99</v>
      </c>
      <c r="Y428">
        <v>15371</v>
      </c>
      <c r="Z428">
        <v>14752</v>
      </c>
      <c r="AA428">
        <v>619</v>
      </c>
      <c r="AB428">
        <v>67</v>
      </c>
    </row>
    <row r="429" spans="1:28" x14ac:dyDescent="0.3">
      <c r="A429">
        <v>7</v>
      </c>
      <c r="B429">
        <v>2021</v>
      </c>
      <c r="C429">
        <v>99</v>
      </c>
      <c r="D429">
        <v>99</v>
      </c>
      <c r="E429">
        <v>31915</v>
      </c>
      <c r="F429">
        <v>170</v>
      </c>
      <c r="G429">
        <v>6</v>
      </c>
      <c r="H429">
        <v>21426</v>
      </c>
      <c r="I429">
        <v>70.143409871860982</v>
      </c>
      <c r="J429">
        <v>10.733829973707312</v>
      </c>
      <c r="K429">
        <v>12.54776299822648</v>
      </c>
      <c r="L429">
        <v>53.337609446466814</v>
      </c>
      <c r="M429">
        <v>11.335066705618903</v>
      </c>
      <c r="N429">
        <v>48.652643879637751</v>
      </c>
      <c r="O429">
        <v>47.622455935339367</v>
      </c>
      <c r="P429">
        <v>132.41698315317947</v>
      </c>
      <c r="Q429">
        <v>131.08262732495859</v>
      </c>
      <c r="R429">
        <v>83.423342097575699</v>
      </c>
      <c r="S429">
        <v>77.131707079559618</v>
      </c>
      <c r="T429">
        <v>1.8139330245191725</v>
      </c>
      <c r="U429">
        <v>61.917810137216449</v>
      </c>
      <c r="V429">
        <v>61.79301145209989</v>
      </c>
      <c r="W429">
        <v>1</v>
      </c>
      <c r="X429">
        <v>99</v>
      </c>
      <c r="Y429">
        <v>21426</v>
      </c>
      <c r="Z429">
        <v>20538</v>
      </c>
      <c r="AA429">
        <v>888</v>
      </c>
      <c r="AB429">
        <v>69</v>
      </c>
    </row>
    <row r="430" spans="1:28" x14ac:dyDescent="0.3">
      <c r="A430">
        <v>7</v>
      </c>
      <c r="B430">
        <v>2021</v>
      </c>
      <c r="C430">
        <v>99</v>
      </c>
      <c r="D430">
        <v>99</v>
      </c>
      <c r="E430">
        <v>31915</v>
      </c>
      <c r="F430">
        <v>170</v>
      </c>
      <c r="G430">
        <v>6</v>
      </c>
      <c r="H430">
        <v>27756</v>
      </c>
      <c r="I430">
        <v>72.08857183666035</v>
      </c>
      <c r="J430">
        <v>11.016091522880759</v>
      </c>
      <c r="K430">
        <v>12.872768410433856</v>
      </c>
      <c r="L430">
        <v>54.187307248882881</v>
      </c>
      <c r="M430">
        <v>11.432993248312139</v>
      </c>
      <c r="N430">
        <v>48.42633158289572</v>
      </c>
      <c r="O430">
        <v>47.407051762940739</v>
      </c>
      <c r="P430">
        <v>132.97546886721679</v>
      </c>
      <c r="Q430">
        <v>131.56939234808701</v>
      </c>
      <c r="R430">
        <v>84.719069767441596</v>
      </c>
      <c r="S430">
        <v>78.407554388596736</v>
      </c>
      <c r="T430">
        <v>1.8566768875530997</v>
      </c>
      <c r="U430">
        <v>61.699596483643184</v>
      </c>
      <c r="V430">
        <v>61.540311988712112</v>
      </c>
      <c r="W430">
        <v>1</v>
      </c>
      <c r="X430">
        <v>99</v>
      </c>
      <c r="Y430">
        <v>27756</v>
      </c>
      <c r="Z430">
        <v>26660</v>
      </c>
      <c r="AA430">
        <v>1096</v>
      </c>
      <c r="AB430">
        <v>71</v>
      </c>
    </row>
    <row r="431" spans="1:28" x14ac:dyDescent="0.3">
      <c r="A431">
        <v>7</v>
      </c>
      <c r="B431">
        <v>2021</v>
      </c>
      <c r="C431">
        <v>99</v>
      </c>
      <c r="D431">
        <v>99</v>
      </c>
      <c r="E431">
        <v>31915</v>
      </c>
      <c r="F431">
        <v>170</v>
      </c>
      <c r="G431">
        <v>6</v>
      </c>
      <c r="H431">
        <v>36463</v>
      </c>
      <c r="I431">
        <v>74.097241035016609</v>
      </c>
      <c r="J431">
        <v>11.26143790849672</v>
      </c>
      <c r="K431">
        <v>13.170052656117118</v>
      </c>
      <c r="L431">
        <v>55.005098867344721</v>
      </c>
      <c r="M431">
        <v>11.510170851966649</v>
      </c>
      <c r="N431">
        <v>48.232742804724225</v>
      </c>
      <c r="O431">
        <v>47.183895195505087</v>
      </c>
      <c r="P431">
        <v>133.14321752092653</v>
      </c>
      <c r="Q431">
        <v>131.92853457172342</v>
      </c>
      <c r="R431">
        <v>85.823300080266179</v>
      </c>
      <c r="S431">
        <v>79.605446623092931</v>
      </c>
      <c r="T431">
        <v>1.9086147476203941</v>
      </c>
      <c r="U431">
        <v>61.494720675753499</v>
      </c>
      <c r="V431">
        <v>61.331083585225393</v>
      </c>
      <c r="W431">
        <v>1</v>
      </c>
      <c r="X431">
        <v>99</v>
      </c>
      <c r="Y431">
        <v>36463</v>
      </c>
      <c r="Z431">
        <v>34884</v>
      </c>
      <c r="AA431">
        <v>1579</v>
      </c>
      <c r="AB431">
        <v>73</v>
      </c>
    </row>
    <row r="432" spans="1:28" x14ac:dyDescent="0.3">
      <c r="A432">
        <v>7</v>
      </c>
      <c r="B432">
        <v>2021</v>
      </c>
      <c r="C432">
        <v>99</v>
      </c>
      <c r="D432">
        <v>99</v>
      </c>
      <c r="E432">
        <v>31915</v>
      </c>
      <c r="F432">
        <v>170</v>
      </c>
      <c r="G432">
        <v>6</v>
      </c>
      <c r="H432">
        <v>48603</v>
      </c>
      <c r="I432">
        <v>76.085988515225935</v>
      </c>
      <c r="J432">
        <v>11.562010356904985</v>
      </c>
      <c r="K432">
        <v>13.524232454786709</v>
      </c>
      <c r="L432">
        <v>55.915337736353827</v>
      </c>
      <c r="M432">
        <v>11.58019295644517</v>
      </c>
      <c r="N432">
        <v>48.061561271191913</v>
      </c>
      <c r="O432">
        <v>47.09009647822257</v>
      </c>
      <c r="P432">
        <v>133.36683211929781</v>
      </c>
      <c r="Q432">
        <v>132.67814091407203</v>
      </c>
      <c r="R432">
        <v>87.231117987063939</v>
      </c>
      <c r="S432">
        <v>80.953711940523135</v>
      </c>
      <c r="T432">
        <v>1.9622220978817224</v>
      </c>
      <c r="U432">
        <v>61.266444458161011</v>
      </c>
      <c r="V432">
        <v>61.091201470336721</v>
      </c>
      <c r="W432">
        <v>1</v>
      </c>
      <c r="X432">
        <v>99</v>
      </c>
      <c r="Y432">
        <v>48603</v>
      </c>
      <c r="Z432">
        <v>46539</v>
      </c>
      <c r="AA432">
        <v>2064</v>
      </c>
      <c r="AB432">
        <v>75</v>
      </c>
    </row>
    <row r="433" spans="1:28" x14ac:dyDescent="0.3">
      <c r="A433">
        <v>7</v>
      </c>
      <c r="B433">
        <v>2021</v>
      </c>
      <c r="C433">
        <v>99</v>
      </c>
      <c r="D433">
        <v>99</v>
      </c>
      <c r="E433">
        <v>31915</v>
      </c>
      <c r="F433">
        <v>170</v>
      </c>
      <c r="G433">
        <v>6</v>
      </c>
      <c r="H433">
        <v>58955</v>
      </c>
      <c r="I433">
        <v>78.093281311600407</v>
      </c>
      <c r="J433">
        <v>11.81055945921913</v>
      </c>
      <c r="K433">
        <v>13.825024849461403</v>
      </c>
      <c r="L433">
        <v>56.735043847001933</v>
      </c>
      <c r="M433">
        <v>11.672233389664601</v>
      </c>
      <c r="N433">
        <v>47.875175664858141</v>
      </c>
      <c r="O433">
        <v>46.920323757004368</v>
      </c>
      <c r="P433">
        <v>133.96844258649824</v>
      </c>
      <c r="Q433">
        <v>133.31834919505471</v>
      </c>
      <c r="R433">
        <v>88.471909632660896</v>
      </c>
      <c r="S433">
        <v>82.159402294761747</v>
      </c>
      <c r="T433">
        <v>2.0144653902422718</v>
      </c>
      <c r="U433">
        <v>61.079145110677651</v>
      </c>
      <c r="V433">
        <v>60.907695920061869</v>
      </c>
      <c r="W433">
        <v>1</v>
      </c>
      <c r="X433">
        <v>99</v>
      </c>
      <c r="Y433">
        <v>58955</v>
      </c>
      <c r="Z433">
        <v>56215</v>
      </c>
      <c r="AA433">
        <v>2740</v>
      </c>
      <c r="AB433">
        <v>77</v>
      </c>
    </row>
    <row r="434" spans="1:28" x14ac:dyDescent="0.3">
      <c r="A434">
        <v>7</v>
      </c>
      <c r="B434">
        <v>2021</v>
      </c>
      <c r="C434">
        <v>99</v>
      </c>
      <c r="D434">
        <v>99</v>
      </c>
      <c r="E434">
        <v>31915</v>
      </c>
      <c r="F434">
        <v>170</v>
      </c>
      <c r="G434">
        <v>6</v>
      </c>
      <c r="H434">
        <v>72016</v>
      </c>
      <c r="I434">
        <v>80.099969446720351</v>
      </c>
      <c r="J434">
        <v>12.10822017812808</v>
      </c>
      <c r="K434">
        <v>14.174523300377672</v>
      </c>
      <c r="L434">
        <v>57.605037491669378</v>
      </c>
      <c r="M434">
        <v>11.704686815593336</v>
      </c>
      <c r="N434">
        <v>47.711943349394069</v>
      </c>
      <c r="O434">
        <v>46.785370127025821</v>
      </c>
      <c r="P434">
        <v>134.34927726675423</v>
      </c>
      <c r="Q434">
        <v>133.92657322236823</v>
      </c>
      <c r="R434">
        <v>89.74218426047581</v>
      </c>
      <c r="S434">
        <v>83.424231274638942</v>
      </c>
      <c r="T434">
        <v>2.0663031222495865</v>
      </c>
      <c r="U434">
        <v>60.858309264607854</v>
      </c>
      <c r="V434">
        <v>60.688278404268402</v>
      </c>
      <c r="W434">
        <v>1</v>
      </c>
      <c r="X434">
        <v>99</v>
      </c>
      <c r="Y434">
        <v>72016</v>
      </c>
      <c r="Z434">
        <v>68490</v>
      </c>
      <c r="AA434">
        <v>3526</v>
      </c>
      <c r="AB434">
        <v>79</v>
      </c>
    </row>
    <row r="435" spans="1:28" x14ac:dyDescent="0.3">
      <c r="A435">
        <v>7</v>
      </c>
      <c r="B435">
        <v>2021</v>
      </c>
      <c r="C435">
        <v>99</v>
      </c>
      <c r="D435">
        <v>99</v>
      </c>
      <c r="E435">
        <v>31915</v>
      </c>
      <c r="F435">
        <v>170</v>
      </c>
      <c r="G435">
        <v>6</v>
      </c>
      <c r="H435">
        <v>80323</v>
      </c>
      <c r="I435">
        <v>82.068913008743621</v>
      </c>
      <c r="J435">
        <v>12.349468996231629</v>
      </c>
      <c r="K435">
        <v>14.46397146520898</v>
      </c>
      <c r="L435">
        <v>58.404362635857645</v>
      </c>
      <c r="M435">
        <v>11.796803436371629</v>
      </c>
      <c r="N435">
        <v>47.555221756660622</v>
      </c>
      <c r="O435">
        <v>46.645242048119755</v>
      </c>
      <c r="P435">
        <v>134.57440640893878</v>
      </c>
      <c r="Q435">
        <v>134.48969615516378</v>
      </c>
      <c r="R435">
        <v>90.959770205811779</v>
      </c>
      <c r="S435">
        <v>84.608430178933745</v>
      </c>
      <c r="T435">
        <v>2.1145024689773546</v>
      </c>
      <c r="U435">
        <v>60.694969062410522</v>
      </c>
      <c r="V435">
        <v>60.535930741521945</v>
      </c>
      <c r="W435">
        <v>1</v>
      </c>
      <c r="X435">
        <v>99</v>
      </c>
      <c r="Y435">
        <v>80323</v>
      </c>
      <c r="Z435">
        <v>75894</v>
      </c>
      <c r="AA435">
        <v>4429</v>
      </c>
      <c r="AB435">
        <v>81</v>
      </c>
    </row>
    <row r="436" spans="1:28" x14ac:dyDescent="0.3">
      <c r="A436">
        <v>7</v>
      </c>
      <c r="B436">
        <v>2021</v>
      </c>
      <c r="C436">
        <v>99</v>
      </c>
      <c r="D436">
        <v>99</v>
      </c>
      <c r="E436">
        <v>31915</v>
      </c>
      <c r="F436">
        <v>170</v>
      </c>
      <c r="G436">
        <v>6</v>
      </c>
      <c r="H436">
        <v>87105</v>
      </c>
      <c r="I436">
        <v>84.057814126020176</v>
      </c>
      <c r="J436">
        <v>12.593561052218304</v>
      </c>
      <c r="K436">
        <v>14.739637449055724</v>
      </c>
      <c r="L436">
        <v>59.198157855461758</v>
      </c>
      <c r="M436">
        <v>11.842699744797487</v>
      </c>
      <c r="N436">
        <v>47.385281703965447</v>
      </c>
      <c r="O436">
        <v>46.534354142128002</v>
      </c>
      <c r="P436">
        <v>134.80686837455823</v>
      </c>
      <c r="Q436">
        <v>134.9540513349038</v>
      </c>
      <c r="R436">
        <v>92.1108559089121</v>
      </c>
      <c r="S436">
        <v>85.728945818609446</v>
      </c>
      <c r="T436">
        <v>2.1460763968374224</v>
      </c>
      <c r="U436">
        <v>60.545812525113362</v>
      </c>
      <c r="V436">
        <v>60.408372141292787</v>
      </c>
      <c r="W436">
        <v>1</v>
      </c>
      <c r="X436">
        <v>99</v>
      </c>
      <c r="Y436">
        <v>87105</v>
      </c>
      <c r="Z436">
        <v>81504</v>
      </c>
      <c r="AA436">
        <v>5601</v>
      </c>
      <c r="AB436">
        <v>83</v>
      </c>
    </row>
    <row r="437" spans="1:28" x14ac:dyDescent="0.3">
      <c r="A437">
        <v>7</v>
      </c>
      <c r="B437">
        <v>2021</v>
      </c>
      <c r="C437">
        <v>99</v>
      </c>
      <c r="D437">
        <v>99</v>
      </c>
      <c r="E437">
        <v>31915</v>
      </c>
      <c r="F437">
        <v>170</v>
      </c>
      <c r="G437">
        <v>6</v>
      </c>
      <c r="H437">
        <v>91194</v>
      </c>
      <c r="I437">
        <v>86.035753442803184</v>
      </c>
      <c r="J437">
        <v>12.823631090215878</v>
      </c>
      <c r="K437">
        <v>15.026054016711612</v>
      </c>
      <c r="L437">
        <v>59.942361778186942</v>
      </c>
      <c r="M437">
        <v>11.956155123616799</v>
      </c>
      <c r="N437">
        <v>47.211470540079056</v>
      </c>
      <c r="O437">
        <v>46.359775922157503</v>
      </c>
      <c r="P437">
        <v>134.93488176268329</v>
      </c>
      <c r="Q437">
        <v>135.29424835684043</v>
      </c>
      <c r="R437">
        <v>93.288089724696874</v>
      </c>
      <c r="S437">
        <v>86.8906462704376</v>
      </c>
      <c r="T437">
        <v>2.2024229264957271</v>
      </c>
      <c r="U437">
        <v>60.394697019540786</v>
      </c>
      <c r="V437">
        <v>60.271728350516952</v>
      </c>
      <c r="W437">
        <v>1</v>
      </c>
      <c r="X437">
        <v>99</v>
      </c>
      <c r="Y437">
        <v>91194</v>
      </c>
      <c r="Z437">
        <v>85506</v>
      </c>
      <c r="AA437">
        <v>5688</v>
      </c>
      <c r="AB437">
        <v>85</v>
      </c>
    </row>
    <row r="438" spans="1:28" x14ac:dyDescent="0.3">
      <c r="A438">
        <v>7</v>
      </c>
      <c r="B438">
        <v>2021</v>
      </c>
      <c r="C438">
        <v>99</v>
      </c>
      <c r="D438">
        <v>99</v>
      </c>
      <c r="E438">
        <v>31915</v>
      </c>
      <c r="F438">
        <v>170</v>
      </c>
      <c r="G438">
        <v>6</v>
      </c>
      <c r="H438">
        <v>122211</v>
      </c>
      <c r="I438">
        <v>88.513836718763315</v>
      </c>
      <c r="J438">
        <v>13.139946897536898</v>
      </c>
      <c r="K438">
        <v>15.397169567387683</v>
      </c>
      <c r="L438">
        <v>60.831328031027518</v>
      </c>
      <c r="M438">
        <v>12.005837765840516</v>
      </c>
      <c r="N438">
        <v>47.026113092473643</v>
      </c>
      <c r="O438">
        <v>46.192194113162579</v>
      </c>
      <c r="P438">
        <v>135.25154444045253</v>
      </c>
      <c r="Q438">
        <v>135.5145856518196</v>
      </c>
      <c r="R438">
        <v>94.627990080529059</v>
      </c>
      <c r="S438">
        <v>88.218927610651932</v>
      </c>
      <c r="T438">
        <v>2.2572226698507873</v>
      </c>
      <c r="U438">
        <v>60.194565137344405</v>
      </c>
      <c r="V438">
        <v>60.098047766467779</v>
      </c>
      <c r="W438">
        <v>1</v>
      </c>
      <c r="X438">
        <v>99</v>
      </c>
      <c r="Y438">
        <v>122211</v>
      </c>
      <c r="Z438">
        <v>114119</v>
      </c>
      <c r="AA438">
        <v>8092</v>
      </c>
      <c r="AB438">
        <v>87</v>
      </c>
    </row>
    <row r="439" spans="1:28" x14ac:dyDescent="0.3">
      <c r="A439">
        <v>7</v>
      </c>
      <c r="B439">
        <v>2021</v>
      </c>
      <c r="C439">
        <v>99</v>
      </c>
      <c r="D439">
        <v>99</v>
      </c>
      <c r="E439">
        <v>31915</v>
      </c>
      <c r="F439">
        <v>170</v>
      </c>
      <c r="G439">
        <v>6</v>
      </c>
      <c r="H439">
        <v>144763</v>
      </c>
      <c r="I439">
        <v>92.264052963616678</v>
      </c>
      <c r="J439">
        <v>13.563417463184065</v>
      </c>
      <c r="K439">
        <v>15.937355470665988</v>
      </c>
      <c r="L439">
        <v>62.100207856981328</v>
      </c>
      <c r="M439">
        <v>12.141138469218184</v>
      </c>
      <c r="N439">
        <v>46.700274559896641</v>
      </c>
      <c r="O439">
        <v>45.929142991381447</v>
      </c>
      <c r="P439">
        <v>135.15137500183531</v>
      </c>
      <c r="Q439">
        <v>135.9234021935427</v>
      </c>
      <c r="R439">
        <v>96.65043092689784</v>
      </c>
      <c r="S439">
        <v>90.192761602725767</v>
      </c>
      <c r="T439">
        <v>2.3739380074819265</v>
      </c>
      <c r="U439">
        <v>59.923019003474622</v>
      </c>
      <c r="V439">
        <v>59.87378745854889</v>
      </c>
      <c r="W439">
        <v>1</v>
      </c>
      <c r="X439">
        <v>99</v>
      </c>
      <c r="Y439">
        <v>144763</v>
      </c>
      <c r="Z439">
        <v>136218</v>
      </c>
      <c r="AA439">
        <v>8545</v>
      </c>
      <c r="AB439">
        <v>90</v>
      </c>
    </row>
    <row r="440" spans="1:28" x14ac:dyDescent="0.3">
      <c r="A440">
        <v>7</v>
      </c>
      <c r="B440">
        <v>2021</v>
      </c>
      <c r="C440">
        <v>99</v>
      </c>
      <c r="D440">
        <v>99</v>
      </c>
      <c r="E440">
        <v>31915</v>
      </c>
      <c r="F440">
        <v>170</v>
      </c>
      <c r="G440">
        <v>6</v>
      </c>
      <c r="H440">
        <v>66607</v>
      </c>
      <c r="I440">
        <v>97.132370466846496</v>
      </c>
      <c r="J440">
        <v>14.109913949632857</v>
      </c>
      <c r="K440">
        <v>16.631076313300397</v>
      </c>
      <c r="L440">
        <v>63.582584713318205</v>
      </c>
      <c r="M440">
        <v>12.30752980184719</v>
      </c>
      <c r="N440">
        <v>46.389547643483056</v>
      </c>
      <c r="O440">
        <v>45.626778242677823</v>
      </c>
      <c r="P440">
        <v>135.62354148575037</v>
      </c>
      <c r="Q440">
        <v>136.326707191916</v>
      </c>
      <c r="R440">
        <v>98.990943396226484</v>
      </c>
      <c r="S440">
        <v>92.561083129391761</v>
      </c>
      <c r="T440">
        <v>2.5211623636675395</v>
      </c>
      <c r="U440">
        <v>59.578828051105745</v>
      </c>
      <c r="V440">
        <v>59.597926093629354</v>
      </c>
      <c r="W440">
        <v>1</v>
      </c>
      <c r="X440">
        <v>99</v>
      </c>
      <c r="Y440">
        <v>66607</v>
      </c>
      <c r="Z440">
        <v>63335</v>
      </c>
      <c r="AA440">
        <v>3272</v>
      </c>
      <c r="AB440">
        <v>95</v>
      </c>
    </row>
    <row r="441" spans="1:28" x14ac:dyDescent="0.3">
      <c r="A441">
        <v>7</v>
      </c>
      <c r="B441">
        <v>2021</v>
      </c>
      <c r="C441">
        <v>99</v>
      </c>
      <c r="D441">
        <v>99</v>
      </c>
      <c r="E441">
        <v>31915</v>
      </c>
      <c r="F441">
        <v>170</v>
      </c>
      <c r="G441">
        <v>6</v>
      </c>
      <c r="H441">
        <v>24285</v>
      </c>
      <c r="I441">
        <v>102.06837141853502</v>
      </c>
      <c r="J441">
        <v>14.661566280621749</v>
      </c>
      <c r="K441">
        <v>17.311742639489474</v>
      </c>
      <c r="L441">
        <v>64.970418365245678</v>
      </c>
      <c r="M441">
        <v>12.425651181814445</v>
      </c>
      <c r="N441">
        <v>46.00650105480689</v>
      </c>
      <c r="O441">
        <v>45.323718086709441</v>
      </c>
      <c r="P441">
        <v>135.59590132173764</v>
      </c>
      <c r="Q441">
        <v>136.87691049209971</v>
      </c>
      <c r="R441">
        <v>101.04972661127138</v>
      </c>
      <c r="S441">
        <v>94.7782752830757</v>
      </c>
      <c r="T441">
        <v>2.6501763588677139</v>
      </c>
      <c r="U441">
        <v>59.243236565781352</v>
      </c>
      <c r="V441">
        <v>59.355122051509106</v>
      </c>
      <c r="W441">
        <v>1</v>
      </c>
      <c r="X441">
        <v>99</v>
      </c>
      <c r="Y441">
        <v>24285</v>
      </c>
      <c r="Z441">
        <v>23227</v>
      </c>
      <c r="AA441">
        <v>1058</v>
      </c>
      <c r="AB441">
        <v>100</v>
      </c>
    </row>
    <row r="442" spans="1:28" x14ac:dyDescent="0.3">
      <c r="A442">
        <v>7</v>
      </c>
      <c r="B442">
        <v>2021</v>
      </c>
      <c r="C442">
        <v>99</v>
      </c>
      <c r="D442">
        <v>99</v>
      </c>
      <c r="E442">
        <v>31915</v>
      </c>
      <c r="F442">
        <v>170</v>
      </c>
      <c r="G442">
        <v>6</v>
      </c>
      <c r="H442">
        <v>7840</v>
      </c>
      <c r="I442">
        <v>107.0188520372034</v>
      </c>
      <c r="J442">
        <v>15.141405319571277</v>
      </c>
      <c r="K442">
        <v>17.959193877551112</v>
      </c>
      <c r="L442">
        <v>66.138604591836597</v>
      </c>
      <c r="M442">
        <v>12.504141855233517</v>
      </c>
      <c r="N442">
        <v>45.547704115389699</v>
      </c>
      <c r="O442">
        <v>44.955273256583297</v>
      </c>
      <c r="P442">
        <v>135.40690750297736</v>
      </c>
      <c r="Q442">
        <v>137.57311102289268</v>
      </c>
      <c r="R442">
        <v>102.56625645097236</v>
      </c>
      <c r="S442">
        <v>96.677438136827178</v>
      </c>
      <c r="T442">
        <v>2.8177885579798381</v>
      </c>
      <c r="U442">
        <v>58.959821428571438</v>
      </c>
      <c r="V442">
        <v>59.168558640338418</v>
      </c>
      <c r="W442">
        <v>1</v>
      </c>
      <c r="X442">
        <v>99</v>
      </c>
      <c r="Y442">
        <v>7840</v>
      </c>
      <c r="Z442">
        <v>7557</v>
      </c>
      <c r="AA442">
        <v>283</v>
      </c>
      <c r="AB442">
        <v>105</v>
      </c>
    </row>
    <row r="443" spans="1:28" x14ac:dyDescent="0.3">
      <c r="A443">
        <v>7</v>
      </c>
      <c r="B443">
        <v>2021</v>
      </c>
      <c r="C443">
        <v>99</v>
      </c>
      <c r="D443">
        <v>99</v>
      </c>
      <c r="E443">
        <v>31915</v>
      </c>
      <c r="F443">
        <v>170</v>
      </c>
      <c r="G443">
        <v>6</v>
      </c>
      <c r="H443">
        <v>2862</v>
      </c>
      <c r="I443">
        <v>112.12739342781794</v>
      </c>
      <c r="J443">
        <v>15.624656543745472</v>
      </c>
      <c r="K443">
        <v>18.462669461914743</v>
      </c>
      <c r="L443">
        <v>67.168050314465418</v>
      </c>
      <c r="M443">
        <v>12.489298626174987</v>
      </c>
      <c r="N443">
        <v>44.874186550976141</v>
      </c>
      <c r="O443">
        <v>44.319233550253088</v>
      </c>
      <c r="P443">
        <v>135.51265365148231</v>
      </c>
      <c r="Q443">
        <v>137.31778741865509</v>
      </c>
      <c r="R443">
        <v>103.93622559652928</v>
      </c>
      <c r="S443">
        <v>98.24099783080257</v>
      </c>
      <c r="T443">
        <v>2.8380129181692619</v>
      </c>
      <c r="U443">
        <v>58.716981132075496</v>
      </c>
      <c r="V443">
        <v>59.018260085210173</v>
      </c>
      <c r="W443">
        <v>1</v>
      </c>
      <c r="X443">
        <v>99</v>
      </c>
      <c r="Y443">
        <v>2862</v>
      </c>
      <c r="Z443">
        <v>2766</v>
      </c>
      <c r="AA443">
        <v>96</v>
      </c>
      <c r="AB443">
        <v>110</v>
      </c>
    </row>
    <row r="444" spans="1:28" x14ac:dyDescent="0.3">
      <c r="A444">
        <v>7</v>
      </c>
      <c r="B444">
        <v>2021</v>
      </c>
      <c r="C444">
        <v>99</v>
      </c>
      <c r="D444">
        <v>99</v>
      </c>
      <c r="E444">
        <v>31915</v>
      </c>
      <c r="F444">
        <v>170</v>
      </c>
      <c r="G444">
        <v>6</v>
      </c>
      <c r="H444">
        <v>1296</v>
      </c>
      <c r="I444">
        <v>117.35154320777951</v>
      </c>
      <c r="J444">
        <v>15.80715421303656</v>
      </c>
      <c r="K444">
        <v>18.611350308641963</v>
      </c>
      <c r="L444">
        <v>67.858395061728402</v>
      </c>
      <c r="M444">
        <v>12.52034976152623</v>
      </c>
      <c r="N444">
        <v>43.65500794912559</v>
      </c>
      <c r="O444">
        <v>43.372019077901427</v>
      </c>
      <c r="P444">
        <v>132.70111287758348</v>
      </c>
      <c r="Q444">
        <v>138.30047694753577</v>
      </c>
      <c r="R444">
        <v>104.08203497615264</v>
      </c>
      <c r="S444">
        <v>99.05993640699505</v>
      </c>
      <c r="T444">
        <v>2.8041960956054046</v>
      </c>
      <c r="U444">
        <v>58.627314814814824</v>
      </c>
      <c r="V444">
        <v>59.053880426274645</v>
      </c>
      <c r="W444">
        <v>1</v>
      </c>
      <c r="X444">
        <v>99</v>
      </c>
      <c r="Y444">
        <v>1296</v>
      </c>
      <c r="Z444">
        <v>1258</v>
      </c>
      <c r="AA444">
        <v>38</v>
      </c>
      <c r="AB444">
        <v>115</v>
      </c>
    </row>
    <row r="445" spans="1:28" x14ac:dyDescent="0.3">
      <c r="A445">
        <v>7</v>
      </c>
      <c r="B445">
        <v>2021</v>
      </c>
      <c r="C445">
        <v>99</v>
      </c>
      <c r="D445">
        <v>99</v>
      </c>
      <c r="E445">
        <v>31915</v>
      </c>
      <c r="F445">
        <v>170</v>
      </c>
      <c r="G445">
        <v>6</v>
      </c>
      <c r="H445">
        <v>726</v>
      </c>
      <c r="I445">
        <v>122.40316804105578</v>
      </c>
      <c r="J445">
        <v>16.255920114122677</v>
      </c>
      <c r="K445">
        <v>18.9435950413223</v>
      </c>
      <c r="L445">
        <v>68.821845730027647</v>
      </c>
      <c r="M445">
        <v>12.612553495007129</v>
      </c>
      <c r="N445">
        <v>42.208273894436509</v>
      </c>
      <c r="O445">
        <v>42.067047075606276</v>
      </c>
      <c r="P445">
        <v>131.14265335235376</v>
      </c>
      <c r="Q445">
        <v>137.39087018544939</v>
      </c>
      <c r="R445">
        <v>105.0185449358061</v>
      </c>
      <c r="S445">
        <v>100.51412268188302</v>
      </c>
      <c r="T445">
        <v>2.6876749271996263</v>
      </c>
      <c r="U445">
        <v>58.506887052341611</v>
      </c>
      <c r="V445">
        <v>59.014485019003665</v>
      </c>
      <c r="W445">
        <v>1</v>
      </c>
      <c r="X445">
        <v>99</v>
      </c>
      <c r="Y445">
        <v>726</v>
      </c>
      <c r="Z445">
        <v>701</v>
      </c>
      <c r="AA445">
        <v>25</v>
      </c>
      <c r="AB445">
        <v>120</v>
      </c>
    </row>
    <row r="446" spans="1:28" x14ac:dyDescent="0.3">
      <c r="A446">
        <v>8</v>
      </c>
      <c r="B446">
        <v>2021</v>
      </c>
      <c r="C446">
        <v>99</v>
      </c>
      <c r="D446">
        <v>99</v>
      </c>
      <c r="E446">
        <v>31915</v>
      </c>
      <c r="F446">
        <v>170</v>
      </c>
      <c r="G446">
        <v>99</v>
      </c>
      <c r="H446">
        <v>732117</v>
      </c>
      <c r="I446">
        <v>84.577363992985852</v>
      </c>
      <c r="J446">
        <v>12.42932779451723</v>
      </c>
      <c r="K446">
        <v>14.464554367676261</v>
      </c>
      <c r="L446">
        <v>59.734793455143269</v>
      </c>
      <c r="M446">
        <v>11.631010833973557</v>
      </c>
      <c r="N446">
        <v>46.624158331699029</v>
      </c>
      <c r="O446">
        <v>45.877070370304338</v>
      </c>
      <c r="P446">
        <v>132.20103912234723</v>
      </c>
      <c r="Q446">
        <v>133.1825105338539</v>
      </c>
      <c r="R446">
        <v>91.774536896716384</v>
      </c>
      <c r="S446">
        <v>85.790371552355211</v>
      </c>
      <c r="T446">
        <v>2.0352265731590329</v>
      </c>
      <c r="U446">
        <v>60.718248585950079</v>
      </c>
      <c r="V446">
        <v>60.716738171446607</v>
      </c>
      <c r="W446">
        <v>0.65168135694158191</v>
      </c>
      <c r="X446">
        <v>1</v>
      </c>
      <c r="Y446">
        <v>732117</v>
      </c>
      <c r="Z446">
        <v>673068</v>
      </c>
      <c r="AA446">
        <v>59049</v>
      </c>
    </row>
    <row r="447" spans="1:28" x14ac:dyDescent="0.3">
      <c r="A447">
        <v>8</v>
      </c>
      <c r="B447">
        <v>2021</v>
      </c>
      <c r="C447">
        <v>99</v>
      </c>
      <c r="D447">
        <v>99</v>
      </c>
      <c r="E447">
        <v>31915</v>
      </c>
      <c r="F447">
        <v>170</v>
      </c>
      <c r="G447">
        <v>99</v>
      </c>
      <c r="H447">
        <v>728591</v>
      </c>
      <c r="I447">
        <v>84.046715913983462</v>
      </c>
      <c r="J447">
        <v>12.592435733339981</v>
      </c>
      <c r="K447">
        <v>14.796521354230149</v>
      </c>
      <c r="L447">
        <v>59.148896184552818</v>
      </c>
      <c r="M447">
        <v>11.942288897928272</v>
      </c>
      <c r="N447">
        <v>47.847208930942493</v>
      </c>
      <c r="O447">
        <v>47.011316195557264</v>
      </c>
      <c r="P447">
        <v>132.5779408950082</v>
      </c>
      <c r="Q447">
        <v>133.61423406342337</v>
      </c>
      <c r="R447">
        <v>91.793877770734852</v>
      </c>
      <c r="S447">
        <v>85.816130662580818</v>
      </c>
      <c r="T447">
        <v>2.2040856208901736</v>
      </c>
      <c r="U447">
        <v>60.710578362894957</v>
      </c>
      <c r="V447">
        <v>60.584543465110158</v>
      </c>
      <c r="W447">
        <v>0.62550182475490357</v>
      </c>
      <c r="X447">
        <v>2</v>
      </c>
      <c r="Y447">
        <v>728591</v>
      </c>
      <c r="Z447">
        <v>668776</v>
      </c>
      <c r="AA447">
        <v>59815</v>
      </c>
    </row>
    <row r="448" spans="1:28" x14ac:dyDescent="0.3">
      <c r="A448">
        <v>8</v>
      </c>
      <c r="B448">
        <v>2021</v>
      </c>
      <c r="C448">
        <v>99</v>
      </c>
      <c r="D448">
        <v>99</v>
      </c>
      <c r="E448">
        <v>31915</v>
      </c>
      <c r="F448">
        <v>171</v>
      </c>
      <c r="G448">
        <v>99</v>
      </c>
      <c r="H448">
        <v>2</v>
      </c>
      <c r="I448">
        <v>118.54999995231628</v>
      </c>
      <c r="K448">
        <v>15.170000000000003</v>
      </c>
      <c r="L448">
        <v>63.680000000000014</v>
      </c>
      <c r="U448">
        <v>61</v>
      </c>
      <c r="V448">
        <v>60.874374439999997</v>
      </c>
      <c r="W448">
        <v>0</v>
      </c>
      <c r="X448">
        <v>1</v>
      </c>
      <c r="Y448">
        <v>2</v>
      </c>
      <c r="Z448">
        <v>0</v>
      </c>
      <c r="AA448">
        <v>2</v>
      </c>
    </row>
    <row r="449" spans="1:27" x14ac:dyDescent="0.3">
      <c r="A449">
        <v>8</v>
      </c>
      <c r="B449">
        <v>2021</v>
      </c>
      <c r="C449">
        <v>99</v>
      </c>
      <c r="D449">
        <v>99</v>
      </c>
      <c r="E449">
        <v>31915</v>
      </c>
      <c r="F449">
        <v>171</v>
      </c>
      <c r="G449">
        <v>99</v>
      </c>
      <c r="H449">
        <v>2</v>
      </c>
      <c r="I449">
        <v>121.09999990463258</v>
      </c>
      <c r="K449">
        <v>25.88</v>
      </c>
      <c r="L449">
        <v>64.980000000000018</v>
      </c>
      <c r="U449">
        <v>51.5</v>
      </c>
      <c r="V449">
        <v>50.839574280000001</v>
      </c>
      <c r="W449">
        <v>0</v>
      </c>
      <c r="X449">
        <v>2</v>
      </c>
      <c r="Y449">
        <v>2</v>
      </c>
      <c r="Z449">
        <v>0</v>
      </c>
      <c r="AA449">
        <v>2</v>
      </c>
    </row>
    <row r="450" spans="1:27" x14ac:dyDescent="0.3">
      <c r="A450">
        <v>8</v>
      </c>
      <c r="B450">
        <v>2021</v>
      </c>
      <c r="C450">
        <v>99</v>
      </c>
      <c r="D450">
        <v>99</v>
      </c>
      <c r="E450">
        <v>31915</v>
      </c>
      <c r="F450">
        <v>176</v>
      </c>
      <c r="G450">
        <v>99</v>
      </c>
      <c r="H450">
        <v>13425</v>
      </c>
      <c r="I450">
        <v>85.425675976400143</v>
      </c>
      <c r="J450">
        <v>11.879942563482484</v>
      </c>
      <c r="K450">
        <v>13.910745623836137</v>
      </c>
      <c r="L450">
        <v>58.619665549348817</v>
      </c>
      <c r="M450">
        <v>11.877841596130578</v>
      </c>
      <c r="N450">
        <v>46.568999395405086</v>
      </c>
      <c r="O450">
        <v>45.867366989117293</v>
      </c>
      <c r="P450">
        <v>130.03907194679562</v>
      </c>
      <c r="Q450">
        <v>128.20631801692869</v>
      </c>
      <c r="R450">
        <v>90.66847037484888</v>
      </c>
      <c r="S450">
        <v>84.437696493349094</v>
      </c>
      <c r="T450">
        <v>2.0308030603536462</v>
      </c>
      <c r="U450">
        <v>61.106145251396647</v>
      </c>
      <c r="V450">
        <v>61.099004460081922</v>
      </c>
      <c r="W450">
        <v>0.75173184357541889</v>
      </c>
      <c r="X450">
        <v>1</v>
      </c>
      <c r="Y450">
        <v>13425</v>
      </c>
      <c r="Z450">
        <v>13232</v>
      </c>
      <c r="AA450">
        <v>193</v>
      </c>
    </row>
    <row r="451" spans="1:27" x14ac:dyDescent="0.3">
      <c r="A451">
        <v>8</v>
      </c>
      <c r="B451">
        <v>2021</v>
      </c>
      <c r="C451">
        <v>99</v>
      </c>
      <c r="D451">
        <v>99</v>
      </c>
      <c r="E451">
        <v>31915</v>
      </c>
      <c r="F451">
        <v>176</v>
      </c>
      <c r="G451">
        <v>99</v>
      </c>
      <c r="H451">
        <v>12648</v>
      </c>
      <c r="I451">
        <v>84.336693545204881</v>
      </c>
      <c r="J451">
        <v>12.048306886962264</v>
      </c>
      <c r="K451">
        <v>14.167914294750128</v>
      </c>
      <c r="L451">
        <v>57.678957147375122</v>
      </c>
      <c r="M451">
        <v>12.216538524456002</v>
      </c>
      <c r="N451">
        <v>47.067397349910038</v>
      </c>
      <c r="O451">
        <v>46.449533780467881</v>
      </c>
      <c r="P451">
        <v>128.37371176181904</v>
      </c>
      <c r="Q451">
        <v>126.4107639456895</v>
      </c>
      <c r="R451">
        <v>89.757140520202981</v>
      </c>
      <c r="S451">
        <v>84.01683297889744</v>
      </c>
      <c r="T451">
        <v>2.1196074077878664</v>
      </c>
      <c r="U451">
        <v>61.089500316255553</v>
      </c>
      <c r="V451">
        <v>60.901039324890085</v>
      </c>
      <c r="W451">
        <v>0.74746995572422514</v>
      </c>
      <c r="X451">
        <v>2</v>
      </c>
      <c r="Y451">
        <v>12648</v>
      </c>
      <c r="Z451">
        <v>12226</v>
      </c>
      <c r="AA451">
        <v>422</v>
      </c>
    </row>
    <row r="452" spans="1:27" x14ac:dyDescent="0.3">
      <c r="A452">
        <v>9</v>
      </c>
      <c r="B452">
        <v>2021</v>
      </c>
      <c r="C452">
        <v>99</v>
      </c>
      <c r="D452">
        <v>99</v>
      </c>
      <c r="E452">
        <v>31915</v>
      </c>
      <c r="G452">
        <v>3</v>
      </c>
      <c r="H452">
        <v>51867</v>
      </c>
      <c r="I452">
        <v>84.454556798197189</v>
      </c>
      <c r="J452">
        <v>13.162193990723972</v>
      </c>
      <c r="K452">
        <v>14.130498775714798</v>
      </c>
      <c r="L452">
        <v>60.604173944897191</v>
      </c>
      <c r="M452">
        <v>11.387416817907051</v>
      </c>
      <c r="N452">
        <v>47.40169388989716</v>
      </c>
      <c r="O452">
        <v>46.267231296632382</v>
      </c>
      <c r="P452">
        <v>128.23347449082473</v>
      </c>
      <c r="Q452">
        <v>127.33660012099216</v>
      </c>
      <c r="R452">
        <v>91.313055051421514</v>
      </c>
      <c r="S452">
        <v>86.407324057269278</v>
      </c>
      <c r="T452">
        <v>0.96830478499082395</v>
      </c>
      <c r="U452">
        <v>60.836851948252267</v>
      </c>
      <c r="V452">
        <v>60.838294961054288</v>
      </c>
      <c r="W452">
        <v>1</v>
      </c>
      <c r="X452">
        <v>1</v>
      </c>
      <c r="Y452">
        <v>51867</v>
      </c>
      <c r="Z452">
        <v>24795</v>
      </c>
      <c r="AA452">
        <v>27072</v>
      </c>
    </row>
    <row r="453" spans="1:27" x14ac:dyDescent="0.3">
      <c r="A453">
        <v>9</v>
      </c>
      <c r="B453">
        <v>2021</v>
      </c>
      <c r="C453">
        <v>99</v>
      </c>
      <c r="D453">
        <v>99</v>
      </c>
      <c r="E453">
        <v>31915</v>
      </c>
      <c r="G453">
        <v>4</v>
      </c>
      <c r="H453">
        <v>41584</v>
      </c>
      <c r="I453">
        <v>84.638529224418747</v>
      </c>
      <c r="J453">
        <v>11.884797496752718</v>
      </c>
      <c r="K453">
        <v>13.992650779145791</v>
      </c>
      <c r="L453">
        <v>62.051657608695599</v>
      </c>
      <c r="M453">
        <v>10.817989136852264</v>
      </c>
      <c r="N453">
        <v>45.274146888652737</v>
      </c>
      <c r="O453">
        <v>44.684437359782741</v>
      </c>
      <c r="P453">
        <v>122.88068248907781</v>
      </c>
      <c r="Q453">
        <v>124.24084897862797</v>
      </c>
      <c r="R453">
        <v>92.574583776124555</v>
      </c>
      <c r="S453">
        <v>86.91394497579374</v>
      </c>
      <c r="T453">
        <v>2.1078532823930671</v>
      </c>
      <c r="U453">
        <v>61.329886494805677</v>
      </c>
      <c r="V453">
        <v>61.329234876599216</v>
      </c>
      <c r="W453">
        <v>0</v>
      </c>
      <c r="X453">
        <v>1</v>
      </c>
      <c r="Y453">
        <v>41584</v>
      </c>
      <c r="Z453">
        <v>33876</v>
      </c>
      <c r="AA453">
        <v>7708</v>
      </c>
    </row>
    <row r="454" spans="1:27" x14ac:dyDescent="0.3">
      <c r="A454">
        <v>9</v>
      </c>
      <c r="B454">
        <v>2021</v>
      </c>
      <c r="C454">
        <v>99</v>
      </c>
      <c r="D454">
        <v>99</v>
      </c>
      <c r="E454">
        <v>31915</v>
      </c>
      <c r="G454">
        <v>5</v>
      </c>
      <c r="H454">
        <v>210799</v>
      </c>
      <c r="I454">
        <v>84.604505228897622</v>
      </c>
      <c r="J454">
        <v>12.29092272666392</v>
      </c>
      <c r="K454">
        <v>14.17876308711133</v>
      </c>
      <c r="L454">
        <v>60.414359128839742</v>
      </c>
      <c r="M454">
        <v>11.461517610820616</v>
      </c>
      <c r="N454">
        <v>46.146152403910541</v>
      </c>
      <c r="O454">
        <v>45.694710057586718</v>
      </c>
      <c r="P454">
        <v>128.79929288871031</v>
      </c>
      <c r="Q454">
        <v>132.11532342306151</v>
      </c>
      <c r="R454">
        <v>91.056848533548134</v>
      </c>
      <c r="S454">
        <v>86.069303334672512</v>
      </c>
      <c r="T454">
        <v>1.8878403604474152</v>
      </c>
      <c r="U454">
        <v>60.964098501416018</v>
      </c>
      <c r="V454">
        <v>60.960935741045006</v>
      </c>
      <c r="W454">
        <v>0</v>
      </c>
      <c r="X454">
        <v>1</v>
      </c>
      <c r="Y454">
        <v>210799</v>
      </c>
      <c r="Z454">
        <v>186675</v>
      </c>
      <c r="AA454">
        <v>24124</v>
      </c>
    </row>
    <row r="455" spans="1:27" x14ac:dyDescent="0.3">
      <c r="A455">
        <v>9</v>
      </c>
      <c r="B455">
        <v>2021</v>
      </c>
      <c r="C455">
        <v>99</v>
      </c>
      <c r="D455">
        <v>99</v>
      </c>
      <c r="E455">
        <v>31915</v>
      </c>
      <c r="G455">
        <v>6</v>
      </c>
      <c r="H455">
        <v>123825</v>
      </c>
      <c r="I455">
        <v>84.93911811023635</v>
      </c>
      <c r="J455">
        <v>12.629787199676835</v>
      </c>
      <c r="K455">
        <v>14.807610740964902</v>
      </c>
      <c r="L455">
        <v>59.855450837875694</v>
      </c>
      <c r="M455">
        <v>11.80673046638365</v>
      </c>
      <c r="N455">
        <v>46.622984050070656</v>
      </c>
      <c r="O455">
        <v>45.923731072077551</v>
      </c>
      <c r="P455">
        <v>136.54059357964869</v>
      </c>
      <c r="Q455">
        <v>137.40445790430039</v>
      </c>
      <c r="R455">
        <v>92.332157480315814</v>
      </c>
      <c r="S455">
        <v>86.469792045224892</v>
      </c>
      <c r="T455">
        <v>2.1778235412880629</v>
      </c>
      <c r="U455">
        <v>60.495311932162323</v>
      </c>
      <c r="V455">
        <v>60.493671935527509</v>
      </c>
      <c r="W455">
        <v>1</v>
      </c>
      <c r="X455">
        <v>1</v>
      </c>
      <c r="Y455">
        <v>123825</v>
      </c>
      <c r="Z455">
        <v>123825</v>
      </c>
      <c r="AA455">
        <v>0</v>
      </c>
    </row>
    <row r="456" spans="1:27" x14ac:dyDescent="0.3">
      <c r="A456">
        <v>9</v>
      </c>
      <c r="B456">
        <v>2021</v>
      </c>
      <c r="C456">
        <v>99</v>
      </c>
      <c r="D456">
        <v>99</v>
      </c>
      <c r="E456">
        <v>31915</v>
      </c>
      <c r="G456">
        <v>7</v>
      </c>
      <c r="H456">
        <v>555</v>
      </c>
      <c r="I456">
        <v>90.285765712282682</v>
      </c>
      <c r="J456">
        <v>15.195708154506425</v>
      </c>
      <c r="K456">
        <v>16.365045045045058</v>
      </c>
      <c r="L456">
        <v>59.892198198198194</v>
      </c>
      <c r="M456">
        <v>12.260085836909868</v>
      </c>
      <c r="N456">
        <v>46.360515021459214</v>
      </c>
      <c r="O456">
        <v>47.579399141630894</v>
      </c>
      <c r="P456">
        <v>131.56652360515019</v>
      </c>
      <c r="Q456">
        <v>147.91845493562229</v>
      </c>
      <c r="R456">
        <v>96.320171673819758</v>
      </c>
      <c r="S456">
        <v>93.184549356223172</v>
      </c>
      <c r="T456">
        <v>1.169336890538629</v>
      </c>
      <c r="U456">
        <v>59.16936936936937</v>
      </c>
      <c r="V456">
        <v>59.175359658801689</v>
      </c>
      <c r="W456">
        <v>0</v>
      </c>
      <c r="X456">
        <v>1</v>
      </c>
      <c r="Y456">
        <v>555</v>
      </c>
      <c r="Z456">
        <v>233</v>
      </c>
      <c r="AA456">
        <v>322</v>
      </c>
    </row>
    <row r="457" spans="1:27" x14ac:dyDescent="0.3">
      <c r="A457">
        <v>9</v>
      </c>
      <c r="B457">
        <v>2021</v>
      </c>
      <c r="C457">
        <v>99</v>
      </c>
      <c r="D457">
        <v>99</v>
      </c>
      <c r="E457">
        <v>31915</v>
      </c>
      <c r="G457">
        <v>8</v>
      </c>
      <c r="H457">
        <v>1347</v>
      </c>
      <c r="I457">
        <v>93.869561988827826</v>
      </c>
      <c r="J457">
        <v>14.992637114951174</v>
      </c>
      <c r="K457">
        <v>17.733674832962155</v>
      </c>
      <c r="L457">
        <v>62.213593170007321</v>
      </c>
      <c r="M457">
        <v>12.224943651389941</v>
      </c>
      <c r="N457">
        <v>44.432006010518407</v>
      </c>
      <c r="O457">
        <v>43.915852742299023</v>
      </c>
      <c r="P457">
        <v>146.28174305033812</v>
      </c>
      <c r="Q457">
        <v>148.90383170548461</v>
      </c>
      <c r="R457">
        <v>95.789782118707649</v>
      </c>
      <c r="S457">
        <v>92.261006761833158</v>
      </c>
      <c r="T457">
        <v>2.7410377180109746</v>
      </c>
      <c r="U457">
        <v>58.625092798812183</v>
      </c>
      <c r="V457">
        <v>58.609203888956841</v>
      </c>
      <c r="W457">
        <v>0</v>
      </c>
      <c r="X457">
        <v>1</v>
      </c>
      <c r="Y457">
        <v>1347</v>
      </c>
      <c r="Z457">
        <v>1331</v>
      </c>
      <c r="AA457">
        <v>16</v>
      </c>
    </row>
    <row r="458" spans="1:27" x14ac:dyDescent="0.3">
      <c r="A458">
        <v>9</v>
      </c>
      <c r="B458">
        <v>2021</v>
      </c>
      <c r="C458">
        <v>99</v>
      </c>
      <c r="D458">
        <v>99</v>
      </c>
      <c r="E458">
        <v>31915</v>
      </c>
      <c r="G458">
        <v>9</v>
      </c>
      <c r="H458">
        <v>311507</v>
      </c>
      <c r="I458">
        <v>84.406570317844668</v>
      </c>
      <c r="J458">
        <v>12.420863094569521</v>
      </c>
      <c r="K458">
        <v>14.628573354691824</v>
      </c>
      <c r="L458">
        <v>58.707658575888111</v>
      </c>
      <c r="M458">
        <v>11.779033536967876</v>
      </c>
      <c r="N458">
        <v>47.010153864921186</v>
      </c>
      <c r="O458">
        <v>46.083417066069138</v>
      </c>
      <c r="P458">
        <v>133.79073985496311</v>
      </c>
      <c r="Q458">
        <v>133.43915546039091</v>
      </c>
      <c r="R458">
        <v>91.854708882948486</v>
      </c>
      <c r="S458">
        <v>85.115265467547701</v>
      </c>
      <c r="T458">
        <v>2.2077102601223029</v>
      </c>
      <c r="U458">
        <v>60.543121021357457</v>
      </c>
      <c r="V458">
        <v>60.541983251191603</v>
      </c>
      <c r="W458">
        <v>1</v>
      </c>
      <c r="X458">
        <v>1</v>
      </c>
      <c r="Y458">
        <v>311507</v>
      </c>
      <c r="Z458">
        <v>311507</v>
      </c>
      <c r="AA458">
        <v>0</v>
      </c>
    </row>
    <row r="459" spans="1:27" x14ac:dyDescent="0.3">
      <c r="A459">
        <v>9</v>
      </c>
      <c r="B459">
        <v>2021</v>
      </c>
      <c r="C459">
        <v>99</v>
      </c>
      <c r="D459">
        <v>99</v>
      </c>
      <c r="E459">
        <v>31915</v>
      </c>
      <c r="G459">
        <v>12</v>
      </c>
      <c r="H459">
        <v>4058</v>
      </c>
      <c r="I459">
        <v>85.123903400689983</v>
      </c>
      <c r="J459">
        <v>10.606012814194196</v>
      </c>
      <c r="K459">
        <v>12.180039428289817</v>
      </c>
      <c r="L459">
        <v>60.211384918679194</v>
      </c>
      <c r="M459">
        <v>11.552735337604764</v>
      </c>
      <c r="N459">
        <v>46.091917200591425</v>
      </c>
      <c r="O459">
        <v>45.088220798422867</v>
      </c>
      <c r="P459">
        <v>124.65648102513552</v>
      </c>
      <c r="Q459">
        <v>121.88171513060622</v>
      </c>
      <c r="R459">
        <v>92.576441596845569</v>
      </c>
      <c r="S459">
        <v>83.944159684573677</v>
      </c>
      <c r="T459">
        <v>1.5740266140956205</v>
      </c>
      <c r="U459">
        <v>62.599556431739757</v>
      </c>
      <c r="V459">
        <v>62.597798748667635</v>
      </c>
      <c r="W459">
        <v>0</v>
      </c>
      <c r="X459">
        <v>1</v>
      </c>
      <c r="Y459">
        <v>4058</v>
      </c>
      <c r="Z459">
        <v>4058</v>
      </c>
      <c r="AA459">
        <v>0</v>
      </c>
    </row>
    <row r="460" spans="1:27" x14ac:dyDescent="0.3">
      <c r="A460">
        <v>9</v>
      </c>
      <c r="B460">
        <v>2021</v>
      </c>
      <c r="C460">
        <v>99</v>
      </c>
      <c r="D460">
        <v>99</v>
      </c>
      <c r="E460">
        <v>31915</v>
      </c>
      <c r="G460">
        <v>3</v>
      </c>
      <c r="H460">
        <v>43323</v>
      </c>
      <c r="I460">
        <v>84.702661350492818</v>
      </c>
      <c r="J460">
        <v>13.454863685932439</v>
      </c>
      <c r="K460">
        <v>14.502421808277463</v>
      </c>
      <c r="L460">
        <v>60.516255568635543</v>
      </c>
      <c r="M460">
        <v>12.092900763358831</v>
      </c>
      <c r="N460">
        <v>50.027535441657569</v>
      </c>
      <c r="O460">
        <v>48.815594329334786</v>
      </c>
      <c r="P460">
        <v>129.46494002181029</v>
      </c>
      <c r="Q460">
        <v>130.51728462377321</v>
      </c>
      <c r="R460">
        <v>92.59999999999998</v>
      </c>
      <c r="S460">
        <v>87.514863685932326</v>
      </c>
      <c r="T460">
        <v>1.0475581223450199</v>
      </c>
      <c r="U460">
        <v>60.828497564803904</v>
      </c>
      <c r="V460">
        <v>61.506314123918287</v>
      </c>
      <c r="W460">
        <v>1</v>
      </c>
      <c r="X460">
        <v>2</v>
      </c>
      <c r="Y460">
        <v>43323</v>
      </c>
      <c r="Z460">
        <v>18340</v>
      </c>
      <c r="AA460">
        <v>24983</v>
      </c>
    </row>
    <row r="461" spans="1:27" x14ac:dyDescent="0.3">
      <c r="A461">
        <v>9</v>
      </c>
      <c r="B461">
        <v>2021</v>
      </c>
      <c r="C461">
        <v>99</v>
      </c>
      <c r="D461">
        <v>99</v>
      </c>
      <c r="E461">
        <v>31915</v>
      </c>
      <c r="G461">
        <v>4</v>
      </c>
      <c r="H461">
        <v>34040</v>
      </c>
      <c r="I461">
        <v>84.786336641813378</v>
      </c>
      <c r="J461">
        <v>12.064430088027562</v>
      </c>
      <c r="K461">
        <v>14.40375117508823</v>
      </c>
      <c r="L461">
        <v>61.339069623971774</v>
      </c>
      <c r="M461">
        <v>11.479995466394824</v>
      </c>
      <c r="N461">
        <v>46.520873474630704</v>
      </c>
      <c r="O461">
        <v>45.90944123314064</v>
      </c>
      <c r="P461">
        <v>125.19804299369072</v>
      </c>
      <c r="Q461">
        <v>127.7660659639578</v>
      </c>
      <c r="R461">
        <v>93.305224980165377</v>
      </c>
      <c r="S461">
        <v>87.004458045260762</v>
      </c>
      <c r="T461">
        <v>2.3393210870606684</v>
      </c>
      <c r="U461">
        <v>61.130170387779096</v>
      </c>
      <c r="V461">
        <v>61.302617615158312</v>
      </c>
      <c r="W461">
        <v>0</v>
      </c>
      <c r="X461">
        <v>2</v>
      </c>
      <c r="Y461">
        <v>34040</v>
      </c>
      <c r="Z461">
        <v>26469</v>
      </c>
      <c r="AA461">
        <v>7571</v>
      </c>
    </row>
    <row r="462" spans="1:27" x14ac:dyDescent="0.3">
      <c r="A462">
        <v>9</v>
      </c>
      <c r="B462">
        <v>2021</v>
      </c>
      <c r="C462">
        <v>99</v>
      </c>
      <c r="D462">
        <v>99</v>
      </c>
      <c r="E462">
        <v>31915</v>
      </c>
      <c r="G462">
        <v>5</v>
      </c>
      <c r="H462">
        <v>236036</v>
      </c>
      <c r="I462">
        <v>84.341977484359248</v>
      </c>
      <c r="J462">
        <v>12.578781882040204</v>
      </c>
      <c r="K462">
        <v>14.705812587910255</v>
      </c>
      <c r="L462">
        <v>59.669693394228595</v>
      </c>
      <c r="M462">
        <v>12.012184054547381</v>
      </c>
      <c r="N462">
        <v>47.858509144749128</v>
      </c>
      <c r="O462">
        <v>47.074859007470089</v>
      </c>
      <c r="P462">
        <v>129.14679514516115</v>
      </c>
      <c r="Q462">
        <v>132.17050393149944</v>
      </c>
      <c r="R462">
        <v>91.724898538085938</v>
      </c>
      <c r="S462">
        <v>86.402688081877159</v>
      </c>
      <c r="T462">
        <v>2.1270307058700566</v>
      </c>
      <c r="U462">
        <v>60.79772153400328</v>
      </c>
      <c r="V462">
        <v>60.750389155203045</v>
      </c>
      <c r="W462">
        <v>0</v>
      </c>
      <c r="X462">
        <v>2</v>
      </c>
      <c r="Y462">
        <v>236036</v>
      </c>
      <c r="Z462">
        <v>208699</v>
      </c>
      <c r="AA462">
        <v>27337</v>
      </c>
    </row>
    <row r="463" spans="1:27" x14ac:dyDescent="0.3">
      <c r="A463">
        <v>9</v>
      </c>
      <c r="B463">
        <v>2021</v>
      </c>
      <c r="C463">
        <v>99</v>
      </c>
      <c r="D463">
        <v>99</v>
      </c>
      <c r="E463">
        <v>31915</v>
      </c>
      <c r="G463">
        <v>6</v>
      </c>
      <c r="H463">
        <v>116710</v>
      </c>
      <c r="I463">
        <v>84.643164253275614</v>
      </c>
      <c r="J463">
        <v>12.729219432781996</v>
      </c>
      <c r="K463">
        <v>15.097052523348657</v>
      </c>
      <c r="L463">
        <v>59.350509810642009</v>
      </c>
      <c r="M463">
        <v>12.048953817153452</v>
      </c>
      <c r="N463">
        <v>47.475640476394489</v>
      </c>
      <c r="O463">
        <v>46.673438437151916</v>
      </c>
      <c r="P463">
        <v>133.77709707822811</v>
      </c>
      <c r="Q463">
        <v>133.63470996487015</v>
      </c>
      <c r="R463">
        <v>92.083269642705375</v>
      </c>
      <c r="S463">
        <v>86.496516151144675</v>
      </c>
      <c r="T463">
        <v>2.3678330905666609</v>
      </c>
      <c r="U463">
        <v>60.538111558563955</v>
      </c>
      <c r="V463">
        <v>60.284003246642797</v>
      </c>
      <c r="W463">
        <v>1</v>
      </c>
      <c r="X463">
        <v>2</v>
      </c>
      <c r="Y463">
        <v>116710</v>
      </c>
      <c r="Z463">
        <v>116710</v>
      </c>
      <c r="AA463">
        <v>0</v>
      </c>
    </row>
    <row r="464" spans="1:27" x14ac:dyDescent="0.3">
      <c r="A464">
        <v>9</v>
      </c>
      <c r="B464">
        <v>2021</v>
      </c>
      <c r="C464">
        <v>99</v>
      </c>
      <c r="D464">
        <v>99</v>
      </c>
      <c r="E464">
        <v>31915</v>
      </c>
      <c r="G464">
        <v>7</v>
      </c>
      <c r="H464">
        <v>669</v>
      </c>
      <c r="I464">
        <v>88.145739862701404</v>
      </c>
      <c r="J464">
        <v>15.095783132530117</v>
      </c>
      <c r="K464">
        <v>16.969118086696572</v>
      </c>
      <c r="L464">
        <v>59.280971599402093</v>
      </c>
      <c r="M464">
        <v>12.845783132530125</v>
      </c>
      <c r="N464">
        <v>50.373493975903614</v>
      </c>
      <c r="O464">
        <v>50.644578313253007</v>
      </c>
      <c r="P464">
        <v>135.6626506024096</v>
      </c>
      <c r="Q464">
        <v>142.81024096385545</v>
      </c>
      <c r="R464">
        <v>94.642168674698851</v>
      </c>
      <c r="S464">
        <v>91.012650602409678</v>
      </c>
      <c r="T464">
        <v>1.8733349541664577</v>
      </c>
      <c r="U464">
        <v>58.753363228699563</v>
      </c>
      <c r="V464">
        <v>59.248328538315612</v>
      </c>
      <c r="W464">
        <v>0</v>
      </c>
      <c r="X464">
        <v>2</v>
      </c>
      <c r="Y464">
        <v>669</v>
      </c>
      <c r="Z464">
        <v>332</v>
      </c>
      <c r="AA464">
        <v>337</v>
      </c>
    </row>
    <row r="465" spans="1:27" x14ac:dyDescent="0.3">
      <c r="A465">
        <v>9</v>
      </c>
      <c r="B465">
        <v>2021</v>
      </c>
      <c r="C465">
        <v>99</v>
      </c>
      <c r="D465">
        <v>99</v>
      </c>
      <c r="E465">
        <v>31915</v>
      </c>
      <c r="G465">
        <v>8</v>
      </c>
      <c r="H465">
        <v>1223</v>
      </c>
      <c r="I465">
        <v>92.868438265836446</v>
      </c>
      <c r="J465">
        <v>15.625535420098853</v>
      </c>
      <c r="K465">
        <v>18.854161896974631</v>
      </c>
      <c r="L465">
        <v>62.45026982829112</v>
      </c>
      <c r="M465">
        <v>12.503459637561765</v>
      </c>
      <c r="N465">
        <v>44.843492586490946</v>
      </c>
      <c r="O465">
        <v>45.335255354200989</v>
      </c>
      <c r="P465">
        <v>132.08813838550248</v>
      </c>
      <c r="Q465">
        <v>138.83690280065898</v>
      </c>
      <c r="R465">
        <v>95.592257001647525</v>
      </c>
      <c r="S465">
        <v>93.879242174629354</v>
      </c>
      <c r="T465">
        <v>3.2286264768757804</v>
      </c>
      <c r="U465">
        <v>57.951757972199488</v>
      </c>
      <c r="V465">
        <v>58.073142231517977</v>
      </c>
      <c r="W465">
        <v>0</v>
      </c>
      <c r="X465">
        <v>2</v>
      </c>
      <c r="Y465">
        <v>1223</v>
      </c>
      <c r="Z465">
        <v>1214</v>
      </c>
      <c r="AA465">
        <v>9</v>
      </c>
    </row>
    <row r="466" spans="1:27" x14ac:dyDescent="0.3">
      <c r="A466">
        <v>9</v>
      </c>
      <c r="B466">
        <v>2021</v>
      </c>
      <c r="C466">
        <v>99</v>
      </c>
      <c r="D466">
        <v>99</v>
      </c>
      <c r="E466">
        <v>31915</v>
      </c>
      <c r="G466">
        <v>9</v>
      </c>
      <c r="H466">
        <v>305156</v>
      </c>
      <c r="I466">
        <v>83.39832610206426</v>
      </c>
      <c r="J466">
        <v>12.529187038760641</v>
      </c>
      <c r="K466">
        <v>14.822241083249239</v>
      </c>
      <c r="L466">
        <v>58.166086198534785</v>
      </c>
      <c r="M466">
        <v>11.898735728611603</v>
      </c>
      <c r="N466">
        <v>47.96384472204381</v>
      </c>
      <c r="O466">
        <v>47.079644509693395</v>
      </c>
      <c r="P466">
        <v>135.21856689693141</v>
      </c>
      <c r="Q466">
        <v>135.07348044934395</v>
      </c>
      <c r="R466">
        <v>91.481879432160397</v>
      </c>
      <c r="S466">
        <v>84.887063010390918</v>
      </c>
      <c r="T466">
        <v>2.2930540444885938</v>
      </c>
      <c r="U466">
        <v>60.654317791555798</v>
      </c>
      <c r="V466">
        <v>60.364173365630762</v>
      </c>
      <c r="W466">
        <v>1</v>
      </c>
      <c r="X466">
        <v>2</v>
      </c>
      <c r="Y466">
        <v>305156</v>
      </c>
      <c r="Z466">
        <v>305156</v>
      </c>
      <c r="AA466">
        <v>0</v>
      </c>
    </row>
    <row r="467" spans="1:27" x14ac:dyDescent="0.3">
      <c r="A467">
        <v>9</v>
      </c>
      <c r="B467">
        <v>2021</v>
      </c>
      <c r="C467">
        <v>99</v>
      </c>
      <c r="D467">
        <v>99</v>
      </c>
      <c r="E467">
        <v>31915</v>
      </c>
      <c r="G467">
        <v>12</v>
      </c>
      <c r="H467">
        <v>4082</v>
      </c>
      <c r="I467">
        <v>82.845933365997183</v>
      </c>
      <c r="J467">
        <v>10.921509064184223</v>
      </c>
      <c r="K467">
        <v>12.40347868691817</v>
      </c>
      <c r="L467">
        <v>58.400195982361581</v>
      </c>
      <c r="M467">
        <v>11.476972072513512</v>
      </c>
      <c r="N467">
        <v>46.330475257226873</v>
      </c>
      <c r="O467">
        <v>45.873836354728091</v>
      </c>
      <c r="P467">
        <v>125.45418912297896</v>
      </c>
      <c r="Q467">
        <v>125.71313081822636</v>
      </c>
      <c r="R467">
        <v>89.48691817736389</v>
      </c>
      <c r="S467">
        <v>82.280646741793021</v>
      </c>
      <c r="T467">
        <v>1.4819696227339494</v>
      </c>
      <c r="U467">
        <v>62.379470847623722</v>
      </c>
      <c r="V467">
        <v>62.24281158944531</v>
      </c>
      <c r="W467">
        <v>0</v>
      </c>
      <c r="X467">
        <v>2</v>
      </c>
      <c r="Y467">
        <v>4082</v>
      </c>
      <c r="Z467">
        <v>4082</v>
      </c>
      <c r="AA467">
        <v>0</v>
      </c>
    </row>
    <row r="468" spans="1:27" x14ac:dyDescent="0.3">
      <c r="A468">
        <v>10</v>
      </c>
      <c r="B468">
        <v>2021</v>
      </c>
      <c r="C468">
        <v>99</v>
      </c>
      <c r="D468">
        <v>99</v>
      </c>
      <c r="E468">
        <v>31915</v>
      </c>
      <c r="F468">
        <v>170</v>
      </c>
      <c r="H468">
        <v>847</v>
      </c>
      <c r="I468">
        <v>91.060920884167331</v>
      </c>
      <c r="J468">
        <v>25.146776406035674</v>
      </c>
      <c r="K468">
        <v>28.488453364816976</v>
      </c>
      <c r="L468">
        <v>51.99492325855968</v>
      </c>
      <c r="M468">
        <v>14.071056241426611</v>
      </c>
      <c r="N468">
        <v>46.475994513031559</v>
      </c>
      <c r="O468">
        <v>45.860082304526749</v>
      </c>
      <c r="P468">
        <v>129.89163237311385</v>
      </c>
      <c r="Q468">
        <v>132.34842249657061</v>
      </c>
      <c r="R468">
        <v>97.658984910836708</v>
      </c>
      <c r="S468">
        <v>95.578326474622685</v>
      </c>
      <c r="T468">
        <v>3.3416769587813127</v>
      </c>
      <c r="U468">
        <v>48</v>
      </c>
      <c r="V468">
        <v>45.668027966836405</v>
      </c>
      <c r="W468">
        <v>0.57142857142857117</v>
      </c>
      <c r="Y468">
        <v>847</v>
      </c>
      <c r="Z468">
        <v>729</v>
      </c>
      <c r="AA468">
        <v>118</v>
      </c>
    </row>
    <row r="469" spans="1:27" x14ac:dyDescent="0.3">
      <c r="A469">
        <v>10</v>
      </c>
      <c r="B469">
        <v>2021</v>
      </c>
      <c r="C469">
        <v>99</v>
      </c>
      <c r="D469">
        <v>99</v>
      </c>
      <c r="E469">
        <v>31915</v>
      </c>
      <c r="F469">
        <v>170</v>
      </c>
      <c r="H469">
        <v>592</v>
      </c>
      <c r="I469">
        <v>91.616891884239919</v>
      </c>
      <c r="J469">
        <v>23.448807339449527</v>
      </c>
      <c r="K469">
        <v>26.640675675675656</v>
      </c>
      <c r="L469">
        <v>54.999003378378369</v>
      </c>
      <c r="M469">
        <v>14.173944954128437</v>
      </c>
      <c r="N469">
        <v>46.62201834862384</v>
      </c>
      <c r="O469">
        <v>46.014678899082575</v>
      </c>
      <c r="P469">
        <v>132.51009174311923</v>
      </c>
      <c r="Q469">
        <v>134.46422018348622</v>
      </c>
      <c r="R469">
        <v>98.756697247706313</v>
      </c>
      <c r="S469">
        <v>96.283669724770618</v>
      </c>
      <c r="T469">
        <v>3.1918683362261175</v>
      </c>
      <c r="U469">
        <v>49</v>
      </c>
      <c r="V469">
        <v>48.781992618061082</v>
      </c>
      <c r="W469">
        <v>0.6604729729729728</v>
      </c>
      <c r="Y469">
        <v>592</v>
      </c>
      <c r="Z469">
        <v>545</v>
      </c>
      <c r="AA469">
        <v>47</v>
      </c>
    </row>
    <row r="470" spans="1:27" x14ac:dyDescent="0.3">
      <c r="A470">
        <v>10</v>
      </c>
      <c r="B470">
        <v>2021</v>
      </c>
      <c r="C470">
        <v>99</v>
      </c>
      <c r="D470">
        <v>99</v>
      </c>
      <c r="E470">
        <v>31915</v>
      </c>
      <c r="F470">
        <v>170</v>
      </c>
      <c r="H470">
        <v>1097</v>
      </c>
      <c r="I470">
        <v>91.998450311184385</v>
      </c>
      <c r="J470">
        <v>22.506268656716404</v>
      </c>
      <c r="K470">
        <v>25.730948040109404</v>
      </c>
      <c r="L470">
        <v>55.585934366453955</v>
      </c>
      <c r="M470">
        <v>14.379701492537327</v>
      </c>
      <c r="N470">
        <v>46.576119402985071</v>
      </c>
      <c r="O470">
        <v>46.204975124378123</v>
      </c>
      <c r="P470">
        <v>131.62388059701493</v>
      </c>
      <c r="Q470">
        <v>135.09154228855724</v>
      </c>
      <c r="R470">
        <v>98.541094527363185</v>
      </c>
      <c r="S470">
        <v>95.878407960198899</v>
      </c>
      <c r="T470">
        <v>3.2246793833930041</v>
      </c>
      <c r="U470">
        <v>50</v>
      </c>
      <c r="V470">
        <v>49.817762151235186</v>
      </c>
      <c r="W470">
        <v>0.66089334548769396</v>
      </c>
      <c r="Y470">
        <v>1097</v>
      </c>
      <c r="Z470">
        <v>1005</v>
      </c>
      <c r="AA470">
        <v>92</v>
      </c>
    </row>
    <row r="471" spans="1:27" x14ac:dyDescent="0.3">
      <c r="A471">
        <v>10</v>
      </c>
      <c r="B471">
        <v>2021</v>
      </c>
      <c r="C471">
        <v>99</v>
      </c>
      <c r="D471">
        <v>99</v>
      </c>
      <c r="E471">
        <v>31915</v>
      </c>
      <c r="F471">
        <v>170</v>
      </c>
      <c r="H471">
        <v>2099</v>
      </c>
      <c r="I471">
        <v>91.174511665068891</v>
      </c>
      <c r="J471">
        <v>21.469194805194796</v>
      </c>
      <c r="K471">
        <v>24.767717960933783</v>
      </c>
      <c r="L471">
        <v>55.887198666031402</v>
      </c>
      <c r="M471">
        <v>14.038441558441564</v>
      </c>
      <c r="N471">
        <v>46.821298701298709</v>
      </c>
      <c r="O471">
        <v>46.156363636363643</v>
      </c>
      <c r="P471">
        <v>131.67896103896101</v>
      </c>
      <c r="Q471">
        <v>132.27012987012984</v>
      </c>
      <c r="R471">
        <v>97.889038961039191</v>
      </c>
      <c r="S471">
        <v>94.940051948051874</v>
      </c>
      <c r="T471">
        <v>3.2985231557389945</v>
      </c>
      <c r="U471">
        <v>51</v>
      </c>
      <c r="V471">
        <v>50.907732757305006</v>
      </c>
      <c r="W471">
        <v>0.659838018103859</v>
      </c>
      <c r="Y471">
        <v>2099</v>
      </c>
      <c r="Z471">
        <v>1925</v>
      </c>
      <c r="AA471">
        <v>174</v>
      </c>
    </row>
    <row r="472" spans="1:27" x14ac:dyDescent="0.3">
      <c r="A472">
        <v>10</v>
      </c>
      <c r="B472">
        <v>2021</v>
      </c>
      <c r="C472">
        <v>99</v>
      </c>
      <c r="D472">
        <v>99</v>
      </c>
      <c r="E472">
        <v>31915</v>
      </c>
      <c r="F472">
        <v>170</v>
      </c>
      <c r="H472">
        <v>3846</v>
      </c>
      <c r="I472">
        <v>90.827457089444096</v>
      </c>
      <c r="J472">
        <v>20.693513203214664</v>
      </c>
      <c r="K472">
        <v>23.730624024960967</v>
      </c>
      <c r="L472">
        <v>56.228445137805487</v>
      </c>
      <c r="M472">
        <v>14.041331802525823</v>
      </c>
      <c r="N472">
        <v>47.238518943742818</v>
      </c>
      <c r="O472">
        <v>46.422502870264061</v>
      </c>
      <c r="P472">
        <v>133.6489667049369</v>
      </c>
      <c r="Q472">
        <v>133.80195177956372</v>
      </c>
      <c r="R472">
        <v>97.026923076922969</v>
      </c>
      <c r="S472">
        <v>94.229678530424678</v>
      </c>
      <c r="T472">
        <v>3.0371108217463028</v>
      </c>
      <c r="U472">
        <v>52</v>
      </c>
      <c r="V472">
        <v>51.861387287621774</v>
      </c>
      <c r="W472">
        <v>0.672906916276651</v>
      </c>
      <c r="Y472">
        <v>3846</v>
      </c>
      <c r="Z472">
        <v>3484</v>
      </c>
      <c r="AA472">
        <v>362</v>
      </c>
    </row>
    <row r="473" spans="1:27" x14ac:dyDescent="0.3">
      <c r="A473">
        <v>10</v>
      </c>
      <c r="B473">
        <v>2021</v>
      </c>
      <c r="C473">
        <v>99</v>
      </c>
      <c r="D473">
        <v>99</v>
      </c>
      <c r="E473">
        <v>31915</v>
      </c>
      <c r="F473">
        <v>170</v>
      </c>
      <c r="H473">
        <v>7095</v>
      </c>
      <c r="I473">
        <v>90.294221274454486</v>
      </c>
      <c r="J473">
        <v>19.805874211902168</v>
      </c>
      <c r="K473">
        <v>22.90567300916144</v>
      </c>
      <c r="L473">
        <v>56.794459478505999</v>
      </c>
      <c r="M473">
        <v>13.808980470552028</v>
      </c>
      <c r="N473">
        <v>46.846686144856207</v>
      </c>
      <c r="O473">
        <v>46.151776103336921</v>
      </c>
      <c r="P473">
        <v>132.42318929724743</v>
      </c>
      <c r="Q473">
        <v>132.70475165308312</v>
      </c>
      <c r="R473">
        <v>96.989451022604982</v>
      </c>
      <c r="S473">
        <v>93.699677072120622</v>
      </c>
      <c r="T473">
        <v>3.0997987972592647</v>
      </c>
      <c r="U473">
        <v>53</v>
      </c>
      <c r="V473">
        <v>52.86353381404232</v>
      </c>
      <c r="W473">
        <v>0.6622973925299509</v>
      </c>
      <c r="Y473">
        <v>7095</v>
      </c>
      <c r="Z473">
        <v>6503</v>
      </c>
      <c r="AA473">
        <v>592</v>
      </c>
    </row>
    <row r="474" spans="1:27" x14ac:dyDescent="0.3">
      <c r="A474">
        <v>10</v>
      </c>
      <c r="B474">
        <v>2021</v>
      </c>
      <c r="C474">
        <v>99</v>
      </c>
      <c r="D474">
        <v>99</v>
      </c>
      <c r="E474">
        <v>31915</v>
      </c>
      <c r="F474">
        <v>170</v>
      </c>
      <c r="H474">
        <v>12965</v>
      </c>
      <c r="I474">
        <v>89.685669102100377</v>
      </c>
      <c r="J474">
        <v>18.851653965329593</v>
      </c>
      <c r="K474">
        <v>21.920126494408034</v>
      </c>
      <c r="L474">
        <v>57.011452371770005</v>
      </c>
      <c r="M474">
        <v>13.671032576836064</v>
      </c>
      <c r="N474">
        <v>46.842391759484123</v>
      </c>
      <c r="O474">
        <v>46.180889372749341</v>
      </c>
      <c r="P474">
        <v>132.20241185830329</v>
      </c>
      <c r="Q474">
        <v>133.04162130474836</v>
      </c>
      <c r="R474">
        <v>96.260095469391374</v>
      </c>
      <c r="S474">
        <v>92.756737291684388</v>
      </c>
      <c r="T474">
        <v>3.0684725290784565</v>
      </c>
      <c r="U474">
        <v>54</v>
      </c>
      <c r="V474">
        <v>53.836608068620691</v>
      </c>
      <c r="W474">
        <v>0.6715773235634398</v>
      </c>
      <c r="Y474">
        <v>12965</v>
      </c>
      <c r="Z474">
        <v>11941</v>
      </c>
      <c r="AA474">
        <v>1024</v>
      </c>
    </row>
    <row r="475" spans="1:27" x14ac:dyDescent="0.3">
      <c r="A475">
        <v>10</v>
      </c>
      <c r="B475">
        <v>2021</v>
      </c>
      <c r="C475">
        <v>99</v>
      </c>
      <c r="D475">
        <v>99</v>
      </c>
      <c r="E475">
        <v>31915</v>
      </c>
      <c r="F475">
        <v>170</v>
      </c>
      <c r="H475">
        <v>23228</v>
      </c>
      <c r="I475">
        <v>89.288974505518652</v>
      </c>
      <c r="J475">
        <v>17.963179641281005</v>
      </c>
      <c r="K475">
        <v>20.911603237471983</v>
      </c>
      <c r="L475">
        <v>57.474422249009848</v>
      </c>
      <c r="M475">
        <v>13.47641093060386</v>
      </c>
      <c r="N475">
        <v>46.953845431495914</v>
      </c>
      <c r="O475">
        <v>46.207859892947688</v>
      </c>
      <c r="P475">
        <v>132.60733402197391</v>
      </c>
      <c r="Q475">
        <v>132.84444548783921</v>
      </c>
      <c r="R475">
        <v>95.863038782984148</v>
      </c>
      <c r="S475">
        <v>92.029890130528486</v>
      </c>
      <c r="T475">
        <v>2.9484235961909695</v>
      </c>
      <c r="U475">
        <v>55</v>
      </c>
      <c r="V475">
        <v>54.851931225974624</v>
      </c>
      <c r="W475">
        <v>0.66837437575340097</v>
      </c>
      <c r="Y475">
        <v>23228</v>
      </c>
      <c r="Z475">
        <v>21298</v>
      </c>
      <c r="AA475">
        <v>1930</v>
      </c>
    </row>
    <row r="476" spans="1:27" x14ac:dyDescent="0.3">
      <c r="A476">
        <v>10</v>
      </c>
      <c r="B476">
        <v>2021</v>
      </c>
      <c r="C476">
        <v>99</v>
      </c>
      <c r="D476">
        <v>99</v>
      </c>
      <c r="E476">
        <v>31915</v>
      </c>
      <c r="F476">
        <v>170</v>
      </c>
      <c r="H476">
        <v>40861</v>
      </c>
      <c r="I476">
        <v>88.742037632782782</v>
      </c>
      <c r="J476">
        <v>16.99645279632616</v>
      </c>
      <c r="K476">
        <v>19.918606984655312</v>
      </c>
      <c r="L476">
        <v>57.750744475171558</v>
      </c>
      <c r="M476">
        <v>13.326516931035416</v>
      </c>
      <c r="N476">
        <v>47.110401435772921</v>
      </c>
      <c r="O476">
        <v>46.264773417086758</v>
      </c>
      <c r="P476">
        <v>132.83847554699253</v>
      </c>
      <c r="Q476">
        <v>133.09153052337095</v>
      </c>
      <c r="R476">
        <v>95.263828551822101</v>
      </c>
      <c r="S476">
        <v>91.094845469661436</v>
      </c>
      <c r="T476">
        <v>2.9221541883291562</v>
      </c>
      <c r="U476">
        <v>56</v>
      </c>
      <c r="V476">
        <v>55.833737310922622</v>
      </c>
      <c r="W476">
        <v>0.672939967205893</v>
      </c>
      <c r="Y476">
        <v>40861</v>
      </c>
      <c r="Z476">
        <v>37889</v>
      </c>
      <c r="AA476">
        <v>2972</v>
      </c>
    </row>
    <row r="477" spans="1:27" x14ac:dyDescent="0.3">
      <c r="A477">
        <v>10</v>
      </c>
      <c r="B477">
        <v>2021</v>
      </c>
      <c r="C477">
        <v>99</v>
      </c>
      <c r="D477">
        <v>99</v>
      </c>
      <c r="E477">
        <v>31915</v>
      </c>
      <c r="F477">
        <v>170</v>
      </c>
      <c r="H477">
        <v>68699</v>
      </c>
      <c r="I477">
        <v>88.006901112582383</v>
      </c>
      <c r="J477">
        <v>16.04391598299577</v>
      </c>
      <c r="K477">
        <v>18.873819415129454</v>
      </c>
      <c r="L477">
        <v>58.060105969518567</v>
      </c>
      <c r="M477">
        <v>13.079439677485084</v>
      </c>
      <c r="N477">
        <v>47.134260929583199</v>
      </c>
      <c r="O477">
        <v>46.262811965677891</v>
      </c>
      <c r="P477">
        <v>132.83529153398484</v>
      </c>
      <c r="Q477">
        <v>132.87628041224181</v>
      </c>
      <c r="R477">
        <v>94.634093083813781</v>
      </c>
      <c r="S477">
        <v>90.089767682630324</v>
      </c>
      <c r="T477">
        <v>2.8299034321336825</v>
      </c>
      <c r="U477">
        <v>57</v>
      </c>
      <c r="V477">
        <v>56.836684563213687</v>
      </c>
      <c r="W477">
        <v>0.67287733445901643</v>
      </c>
      <c r="Y477">
        <v>68699</v>
      </c>
      <c r="Z477">
        <v>63749</v>
      </c>
      <c r="AA477">
        <v>4950</v>
      </c>
    </row>
    <row r="478" spans="1:27" x14ac:dyDescent="0.3">
      <c r="A478">
        <v>10</v>
      </c>
      <c r="B478">
        <v>2021</v>
      </c>
      <c r="C478">
        <v>99</v>
      </c>
      <c r="D478">
        <v>99</v>
      </c>
      <c r="E478">
        <v>31915</v>
      </c>
      <c r="F478">
        <v>170</v>
      </c>
      <c r="H478">
        <v>108353</v>
      </c>
      <c r="I478">
        <v>87.36477623362471</v>
      </c>
      <c r="J478">
        <v>15.110496259153152</v>
      </c>
      <c r="K478">
        <v>17.783595378069812</v>
      </c>
      <c r="L478">
        <v>58.444716159221421</v>
      </c>
      <c r="M478">
        <v>12.82066817892348</v>
      </c>
      <c r="N478">
        <v>47.212064231136594</v>
      </c>
      <c r="O478">
        <v>46.270186644380786</v>
      </c>
      <c r="P478">
        <v>133.14711676217763</v>
      </c>
      <c r="Q478">
        <v>132.97661970709962</v>
      </c>
      <c r="R478">
        <v>94.088067096465309</v>
      </c>
      <c r="S478">
        <v>89.098207179242493</v>
      </c>
      <c r="T478">
        <v>2.6730991189166566</v>
      </c>
      <c r="U478">
        <v>58</v>
      </c>
      <c r="V478">
        <v>57.856182825573093</v>
      </c>
      <c r="W478">
        <v>0.6693769438778806</v>
      </c>
      <c r="Y478">
        <v>108353</v>
      </c>
      <c r="Z478">
        <v>100512</v>
      </c>
      <c r="AA478">
        <v>7841</v>
      </c>
    </row>
    <row r="479" spans="1:27" x14ac:dyDescent="0.3">
      <c r="A479">
        <v>10</v>
      </c>
      <c r="B479">
        <v>2021</v>
      </c>
      <c r="C479">
        <v>99</v>
      </c>
      <c r="D479">
        <v>99</v>
      </c>
      <c r="E479">
        <v>31915</v>
      </c>
      <c r="F479">
        <v>170</v>
      </c>
      <c r="H479">
        <v>157583</v>
      </c>
      <c r="I479">
        <v>86.538084685313251</v>
      </c>
      <c r="J479">
        <v>14.161625457594564</v>
      </c>
      <c r="K479">
        <v>16.67385415939555</v>
      </c>
      <c r="L479">
        <v>58.828239086704208</v>
      </c>
      <c r="M479">
        <v>12.50076555480531</v>
      </c>
      <c r="N479">
        <v>47.258495749568816</v>
      </c>
      <c r="O479">
        <v>46.326523099576654</v>
      </c>
      <c r="P479">
        <v>133.15834645615612</v>
      </c>
      <c r="Q479">
        <v>133.09511830991673</v>
      </c>
      <c r="R479">
        <v>93.371800587629721</v>
      </c>
      <c r="S479">
        <v>88.021194210961312</v>
      </c>
      <c r="T479">
        <v>2.5122287018009848</v>
      </c>
      <c r="U479">
        <v>59</v>
      </c>
      <c r="V479">
        <v>58.879815677962981</v>
      </c>
      <c r="W479">
        <v>0.66922193383804085</v>
      </c>
      <c r="Y479">
        <v>157583</v>
      </c>
      <c r="Z479">
        <v>146691</v>
      </c>
      <c r="AA479">
        <v>10892</v>
      </c>
    </row>
    <row r="480" spans="1:27" x14ac:dyDescent="0.3">
      <c r="A480">
        <v>10</v>
      </c>
      <c r="B480">
        <v>2021</v>
      </c>
      <c r="C480">
        <v>99</v>
      </c>
      <c r="D480">
        <v>99</v>
      </c>
      <c r="E480">
        <v>31915</v>
      </c>
      <c r="F480">
        <v>170</v>
      </c>
      <c r="H480">
        <v>206149</v>
      </c>
      <c r="I480">
        <v>85.739180877428055</v>
      </c>
      <c r="J480">
        <v>13.215466425475219</v>
      </c>
      <c r="K480">
        <v>15.535088746488899</v>
      </c>
      <c r="L480">
        <v>59.282551504009191</v>
      </c>
      <c r="M480">
        <v>12.14772895029561</v>
      </c>
      <c r="N480">
        <v>47.29484140598197</v>
      </c>
      <c r="O480">
        <v>46.382959589973915</v>
      </c>
      <c r="P480">
        <v>133.31829003316383</v>
      </c>
      <c r="Q480">
        <v>133.45295719884811</v>
      </c>
      <c r="R480">
        <v>92.70577404900925</v>
      </c>
      <c r="S480">
        <v>86.94778197091027</v>
      </c>
      <c r="T480">
        <v>2.3196223210136857</v>
      </c>
      <c r="U480">
        <v>60</v>
      </c>
      <c r="V480">
        <v>59.911952102166637</v>
      </c>
      <c r="W480">
        <v>0.66416523970526187</v>
      </c>
      <c r="Y480">
        <v>206149</v>
      </c>
      <c r="Z480">
        <v>192378</v>
      </c>
      <c r="AA480">
        <v>13771</v>
      </c>
    </row>
    <row r="481" spans="1:27" x14ac:dyDescent="0.3">
      <c r="A481">
        <v>10</v>
      </c>
      <c r="B481">
        <v>2021</v>
      </c>
      <c r="C481">
        <v>99</v>
      </c>
      <c r="D481">
        <v>99</v>
      </c>
      <c r="E481">
        <v>31915</v>
      </c>
      <c r="F481">
        <v>170</v>
      </c>
      <c r="H481">
        <v>238530</v>
      </c>
      <c r="I481">
        <v>84.721175107544397</v>
      </c>
      <c r="J481">
        <v>12.25272205528022</v>
      </c>
      <c r="K481">
        <v>14.36785029136816</v>
      </c>
      <c r="L481">
        <v>59.748368087871761</v>
      </c>
      <c r="M481">
        <v>11.726544663725003</v>
      </c>
      <c r="N481">
        <v>47.294250882084889</v>
      </c>
      <c r="O481">
        <v>46.457650901937441</v>
      </c>
      <c r="P481">
        <v>132.99483833707825</v>
      </c>
      <c r="Q481">
        <v>133.93398576030751</v>
      </c>
      <c r="R481">
        <v>91.909269335934297</v>
      </c>
      <c r="S481">
        <v>85.791469720347891</v>
      </c>
      <c r="T481">
        <v>2.1151282360879327</v>
      </c>
      <c r="U481">
        <v>61</v>
      </c>
      <c r="V481">
        <v>60.942390282474221</v>
      </c>
      <c r="W481">
        <v>0.65471009935857127</v>
      </c>
      <c r="Y481">
        <v>238530</v>
      </c>
      <c r="Z481">
        <v>221634</v>
      </c>
      <c r="AA481">
        <v>16896</v>
      </c>
    </row>
    <row r="482" spans="1:27" x14ac:dyDescent="0.3">
      <c r="A482">
        <v>10</v>
      </c>
      <c r="B482">
        <v>2021</v>
      </c>
      <c r="C482">
        <v>99</v>
      </c>
      <c r="D482">
        <v>99</v>
      </c>
      <c r="E482">
        <v>31915</v>
      </c>
      <c r="F482">
        <v>170</v>
      </c>
      <c r="H482">
        <v>234398</v>
      </c>
      <c r="I482">
        <v>83.585947825262892</v>
      </c>
      <c r="J482">
        <v>11.266755745590309</v>
      </c>
      <c r="K482">
        <v>13.175518306470289</v>
      </c>
      <c r="L482">
        <v>60.231216477955634</v>
      </c>
      <c r="M482">
        <v>11.273112294734528</v>
      </c>
      <c r="N482">
        <v>47.250520650951913</v>
      </c>
      <c r="O482">
        <v>46.535929523212737</v>
      </c>
      <c r="P482">
        <v>132.52932693193759</v>
      </c>
      <c r="Q482">
        <v>134.08455279308501</v>
      </c>
      <c r="R482">
        <v>91.032742955085439</v>
      </c>
      <c r="S482">
        <v>84.582092371772646</v>
      </c>
      <c r="T482">
        <v>1.9087625608799801</v>
      </c>
      <c r="U482">
        <v>62</v>
      </c>
      <c r="V482">
        <v>61.974348097006995</v>
      </c>
      <c r="W482">
        <v>0.63768035563443348</v>
      </c>
      <c r="Y482">
        <v>234398</v>
      </c>
      <c r="Z482">
        <v>217036</v>
      </c>
      <c r="AA482">
        <v>17362</v>
      </c>
    </row>
    <row r="483" spans="1:27" x14ac:dyDescent="0.3">
      <c r="A483">
        <v>10</v>
      </c>
      <c r="B483">
        <v>2021</v>
      </c>
      <c r="C483">
        <v>99</v>
      </c>
      <c r="D483">
        <v>99</v>
      </c>
      <c r="E483">
        <v>31915</v>
      </c>
      <c r="F483">
        <v>170</v>
      </c>
      <c r="H483">
        <v>188923</v>
      </c>
      <c r="I483">
        <v>82.07094371026848</v>
      </c>
      <c r="J483">
        <v>10.242691249755312</v>
      </c>
      <c r="K483">
        <v>11.942931564711545</v>
      </c>
      <c r="L483">
        <v>60.570103904765773</v>
      </c>
      <c r="M483">
        <v>10.820774781617652</v>
      </c>
      <c r="N483">
        <v>47.225362243782278</v>
      </c>
      <c r="O483">
        <v>46.623421837056469</v>
      </c>
      <c r="P483">
        <v>131.52969305665849</v>
      </c>
      <c r="Q483">
        <v>133.99054540850972</v>
      </c>
      <c r="R483">
        <v>89.951318348697981</v>
      </c>
      <c r="S483">
        <v>83.158549413620847</v>
      </c>
      <c r="T483">
        <v>1.700240314956234</v>
      </c>
      <c r="U483">
        <v>63</v>
      </c>
      <c r="V483">
        <v>63.001778167141005</v>
      </c>
      <c r="W483">
        <v>0.61500187907242621</v>
      </c>
      <c r="Y483">
        <v>188923</v>
      </c>
      <c r="Z483">
        <v>173778</v>
      </c>
      <c r="AA483">
        <v>15145</v>
      </c>
    </row>
    <row r="484" spans="1:27" x14ac:dyDescent="0.3">
      <c r="A484">
        <v>10</v>
      </c>
      <c r="B484">
        <v>2021</v>
      </c>
      <c r="C484">
        <v>99</v>
      </c>
      <c r="D484">
        <v>99</v>
      </c>
      <c r="E484">
        <v>31915</v>
      </c>
      <c r="F484">
        <v>170</v>
      </c>
      <c r="H484">
        <v>120636</v>
      </c>
      <c r="I484">
        <v>79.252391481402043</v>
      </c>
      <c r="J484">
        <v>9.1697529868379526</v>
      </c>
      <c r="K484">
        <v>10.796244404655358</v>
      </c>
      <c r="L484">
        <v>60.069277744620699</v>
      </c>
      <c r="M484">
        <v>10.540500479222311</v>
      </c>
      <c r="N484">
        <v>47.162518148777281</v>
      </c>
      <c r="O484">
        <v>46.600973628521807</v>
      </c>
      <c r="P484">
        <v>130.09106178650399</v>
      </c>
      <c r="Q484">
        <v>132.63092266960211</v>
      </c>
      <c r="R484">
        <v>88.434082691996807</v>
      </c>
      <c r="S484">
        <v>81.321849704400492</v>
      </c>
      <c r="T484">
        <v>1.6264914178173999</v>
      </c>
      <c r="U484">
        <v>64</v>
      </c>
      <c r="V484">
        <v>64.022248593511506</v>
      </c>
      <c r="W484">
        <v>0.57525945820484758</v>
      </c>
      <c r="Y484">
        <v>120636</v>
      </c>
      <c r="Z484">
        <v>105379</v>
      </c>
      <c r="AA484">
        <v>15257</v>
      </c>
    </row>
    <row r="485" spans="1:27" x14ac:dyDescent="0.3">
      <c r="A485">
        <v>10</v>
      </c>
      <c r="B485">
        <v>2021</v>
      </c>
      <c r="C485">
        <v>99</v>
      </c>
      <c r="D485">
        <v>99</v>
      </c>
      <c r="E485">
        <v>31915</v>
      </c>
      <c r="F485">
        <v>170</v>
      </c>
      <c r="H485">
        <v>50566</v>
      </c>
      <c r="I485">
        <v>77.418409591602071</v>
      </c>
      <c r="J485">
        <v>8.1115080262266108</v>
      </c>
      <c r="K485">
        <v>9.4972052367203599</v>
      </c>
      <c r="L485">
        <v>59.319318909939199</v>
      </c>
      <c r="M485">
        <v>10.495541487678199</v>
      </c>
      <c r="N485">
        <v>47.124553470495151</v>
      </c>
      <c r="O485">
        <v>46.416798553018303</v>
      </c>
      <c r="P485">
        <v>128.53692064209815</v>
      </c>
      <c r="Q485">
        <v>129.70210264526341</v>
      </c>
      <c r="R485">
        <v>86.193954329640448</v>
      </c>
      <c r="S485">
        <v>78.367356997512687</v>
      </c>
      <c r="T485">
        <v>1.3856972104937502</v>
      </c>
      <c r="U485">
        <v>65</v>
      </c>
      <c r="V485">
        <v>65.033960047390806</v>
      </c>
      <c r="W485">
        <v>0.54633548233991236</v>
      </c>
      <c r="Y485">
        <v>50566</v>
      </c>
      <c r="Z485">
        <v>44230</v>
      </c>
      <c r="AA485">
        <v>6336</v>
      </c>
    </row>
    <row r="486" spans="1:27" x14ac:dyDescent="0.3">
      <c r="A486">
        <v>10</v>
      </c>
      <c r="B486">
        <v>2021</v>
      </c>
      <c r="C486">
        <v>99</v>
      </c>
      <c r="D486">
        <v>99</v>
      </c>
      <c r="E486">
        <v>31915</v>
      </c>
      <c r="F486">
        <v>170</v>
      </c>
      <c r="H486">
        <v>15677</v>
      </c>
      <c r="I486">
        <v>74.535727482638194</v>
      </c>
      <c r="J486">
        <v>7.2223471430771697</v>
      </c>
      <c r="K486">
        <v>8.5770753332908392</v>
      </c>
      <c r="L486">
        <v>58.137151878547954</v>
      </c>
      <c r="M486">
        <v>10.445849376251353</v>
      </c>
      <c r="N486">
        <v>47.061912829200686</v>
      </c>
      <c r="O486">
        <v>46.23209610349609</v>
      </c>
      <c r="P486">
        <v>126.60765439704298</v>
      </c>
      <c r="Q486">
        <v>126.33151085784689</v>
      </c>
      <c r="R486">
        <v>83.529462498075006</v>
      </c>
      <c r="S486">
        <v>75.204065917141548</v>
      </c>
      <c r="T486">
        <v>1.3547281902136687</v>
      </c>
      <c r="U486">
        <v>66</v>
      </c>
      <c r="V486">
        <v>66.001266091581769</v>
      </c>
      <c r="W486">
        <v>0.51030171588951967</v>
      </c>
      <c r="Y486">
        <v>15677</v>
      </c>
      <c r="Z486">
        <v>12986</v>
      </c>
      <c r="AA486">
        <v>2691</v>
      </c>
    </row>
    <row r="487" spans="1:27" x14ac:dyDescent="0.3">
      <c r="A487">
        <v>10</v>
      </c>
      <c r="B487">
        <v>2021</v>
      </c>
      <c r="C487">
        <v>99</v>
      </c>
      <c r="D487">
        <v>99</v>
      </c>
      <c r="E487">
        <v>31915</v>
      </c>
      <c r="F487">
        <v>170</v>
      </c>
      <c r="H487">
        <v>3704</v>
      </c>
      <c r="I487">
        <v>70.372759157747566</v>
      </c>
      <c r="J487">
        <v>6.525974930362108</v>
      </c>
      <c r="K487">
        <v>7.9375458963282943</v>
      </c>
      <c r="L487">
        <v>55.834400647948129</v>
      </c>
      <c r="M487">
        <v>10.567966573816156</v>
      </c>
      <c r="N487">
        <v>47.475974930362113</v>
      </c>
      <c r="O487">
        <v>46.301183844011135</v>
      </c>
      <c r="P487">
        <v>125.72388579387189</v>
      </c>
      <c r="Q487">
        <v>120.94603064066852</v>
      </c>
      <c r="R487">
        <v>79.137534818941361</v>
      </c>
      <c r="S487">
        <v>70.446169916434542</v>
      </c>
      <c r="T487">
        <v>1.4115709659661884</v>
      </c>
      <c r="U487">
        <v>67</v>
      </c>
      <c r="V487">
        <v>66.926815167007959</v>
      </c>
      <c r="W487">
        <v>0.51025917926565889</v>
      </c>
      <c r="Y487">
        <v>3704</v>
      </c>
      <c r="Z487">
        <v>2872</v>
      </c>
      <c r="AA487">
        <v>832</v>
      </c>
    </row>
    <row r="488" spans="1:27" x14ac:dyDescent="0.3">
      <c r="A488">
        <v>10</v>
      </c>
      <c r="B488">
        <v>2021</v>
      </c>
      <c r="C488">
        <v>99</v>
      </c>
      <c r="D488">
        <v>99</v>
      </c>
      <c r="E488">
        <v>31915</v>
      </c>
      <c r="F488">
        <v>170</v>
      </c>
      <c r="H488">
        <v>933</v>
      </c>
      <c r="I488">
        <v>62.646623773513497</v>
      </c>
      <c r="J488">
        <v>5.9542005420054247</v>
      </c>
      <c r="K488">
        <v>7.2008252947481237</v>
      </c>
      <c r="L488">
        <v>50.117459807073885</v>
      </c>
      <c r="M488">
        <v>11.033604336043362</v>
      </c>
      <c r="N488">
        <v>48.195121951219512</v>
      </c>
      <c r="O488">
        <v>46.872628726287267</v>
      </c>
      <c r="P488">
        <v>125.0135501355014</v>
      </c>
      <c r="Q488">
        <v>116.31436314363144</v>
      </c>
      <c r="R488">
        <v>69.828455284552874</v>
      </c>
      <c r="S488">
        <v>62.464498644986449</v>
      </c>
      <c r="T488">
        <v>1.2466247527426988</v>
      </c>
      <c r="U488">
        <v>68</v>
      </c>
      <c r="V488">
        <v>68.105499240175718</v>
      </c>
      <c r="W488">
        <v>0.55412647374062163</v>
      </c>
      <c r="Y488">
        <v>933</v>
      </c>
      <c r="Z488">
        <v>738</v>
      </c>
      <c r="AA488">
        <v>195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5C92F-4F54-4820-A0AF-53980E2CA0D6}">
  <sheetPr>
    <pageSetUpPr fitToPage="1"/>
  </sheetPr>
  <dimension ref="A1:AH56"/>
  <sheetViews>
    <sheetView zoomScaleNormal="100" workbookViewId="0">
      <pane xSplit="7" ySplit="5" topLeftCell="H6" activePane="bottomRight" state="frozen"/>
      <selection pane="topRight" activeCell="H1" sqref="H1"/>
      <selection pane="bottomLeft" activeCell="A5" sqref="A5"/>
      <selection pane="bottomRight" activeCell="AJ22" sqref="AJ22"/>
    </sheetView>
  </sheetViews>
  <sheetFormatPr baseColWidth="10" defaultColWidth="11.5546875" defaultRowHeight="14.4" x14ac:dyDescent="0.3"/>
  <cols>
    <col min="1" max="1" width="3.6640625" customWidth="1"/>
    <col min="2" max="2" width="4" customWidth="1"/>
    <col min="3" max="4" width="1.88671875" customWidth="1"/>
    <col min="5" max="5" width="9" style="56" customWidth="1"/>
    <col min="6" max="6" width="1.6640625" customWidth="1"/>
    <col min="7" max="7" width="4.6640625" customWidth="1"/>
    <col min="8" max="8" width="1.6640625" customWidth="1"/>
    <col min="9" max="9" width="7.5546875" customWidth="1"/>
    <col min="10" max="10" width="8" style="56" customWidth="1"/>
    <col min="11" max="11" width="1.44140625" customWidth="1"/>
    <col min="12" max="12" width="7" style="2" customWidth="1"/>
    <col min="13" max="13" width="2.44140625" style="2" customWidth="1"/>
    <col min="14" max="14" width="8.109375" customWidth="1"/>
    <col min="15" max="15" width="1.6640625" customWidth="1"/>
    <col min="16" max="16" width="7.33203125" customWidth="1"/>
    <col min="17" max="17" width="2.5546875" customWidth="1"/>
    <col min="18" max="18" width="7.44140625" customWidth="1"/>
    <col min="19" max="19" width="2.5546875" customWidth="1"/>
    <col min="20" max="20" width="7.44140625" customWidth="1"/>
    <col min="21" max="21" width="2.44140625" customWidth="1"/>
    <col min="22" max="22" width="7.33203125" customWidth="1"/>
    <col min="23" max="23" width="2.33203125" customWidth="1"/>
    <col min="24" max="24" width="7.33203125" style="2" customWidth="1"/>
    <col min="25" max="25" width="1.5546875" style="2" customWidth="1"/>
    <col min="26" max="26" width="5.109375" style="2" customWidth="1"/>
    <col min="27" max="27" width="2.88671875" style="2" customWidth="1"/>
    <col min="28" max="28" width="7" style="5" customWidth="1"/>
    <col min="29" max="29" width="1.44140625" style="5" customWidth="1"/>
    <col min="30" max="30" width="6.33203125" style="5" customWidth="1"/>
    <col min="31" max="31" width="2.109375" customWidth="1"/>
    <col min="32" max="32" width="6.88671875" customWidth="1"/>
    <col min="33" max="33" width="6.109375" customWidth="1"/>
    <col min="34" max="34" width="10.109375" customWidth="1"/>
  </cols>
  <sheetData>
    <row r="1" spans="1:34" x14ac:dyDescent="0.3">
      <c r="A1" s="17"/>
      <c r="B1" s="17"/>
      <c r="C1" s="17"/>
      <c r="D1" s="17"/>
      <c r="E1" s="43"/>
      <c r="F1" s="17"/>
      <c r="G1" s="17"/>
      <c r="H1" s="17"/>
      <c r="I1" s="17"/>
      <c r="J1" s="43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8"/>
      <c r="Y1" s="18"/>
      <c r="Z1" s="18"/>
      <c r="AA1" s="18"/>
      <c r="AB1" s="30"/>
      <c r="AC1" s="30"/>
      <c r="AD1" s="30"/>
      <c r="AE1" s="17"/>
      <c r="AF1" s="17"/>
      <c r="AG1" s="17"/>
      <c r="AH1" s="17"/>
    </row>
    <row r="2" spans="1:34" ht="22.2" x14ac:dyDescent="0.35">
      <c r="A2" s="17"/>
      <c r="B2" s="26" t="s">
        <v>219</v>
      </c>
      <c r="C2" s="17"/>
      <c r="D2" s="17"/>
      <c r="E2" s="43"/>
      <c r="F2" s="17"/>
      <c r="G2" s="17"/>
      <c r="H2" s="17"/>
      <c r="I2" s="17"/>
      <c r="J2" s="43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26" t="s">
        <v>208</v>
      </c>
      <c r="Y2" s="26"/>
      <c r="Z2" s="26"/>
      <c r="AA2" s="26"/>
      <c r="AB2" s="66" t="str">
        <f>+Slakteri_mnd!Z2</f>
        <v>Juni</v>
      </c>
      <c r="AC2" s="70"/>
      <c r="AD2" s="30"/>
      <c r="AE2" s="17"/>
      <c r="AF2" s="17"/>
      <c r="AG2" s="17"/>
      <c r="AH2" s="17"/>
    </row>
    <row r="3" spans="1:34" ht="17.399999999999999" customHeight="1" x14ac:dyDescent="0.35">
      <c r="A3" s="17"/>
      <c r="B3" s="26"/>
      <c r="C3" s="17"/>
      <c r="D3" s="17"/>
      <c r="E3" s="43"/>
      <c r="F3" s="17"/>
      <c r="G3" s="17"/>
      <c r="H3" s="17"/>
      <c r="I3" s="17"/>
      <c r="J3" s="43"/>
      <c r="K3" s="17"/>
      <c r="L3" s="17"/>
      <c r="M3" s="17"/>
      <c r="N3" s="17"/>
      <c r="O3" s="17"/>
      <c r="P3" s="17"/>
      <c r="Q3" s="17"/>
      <c r="R3" s="17" t="s">
        <v>63</v>
      </c>
      <c r="S3" s="17"/>
      <c r="T3" s="17"/>
      <c r="U3" s="17"/>
      <c r="V3" s="17"/>
      <c r="W3" s="17"/>
      <c r="X3" s="18"/>
      <c r="Y3" s="18"/>
      <c r="Z3" s="18"/>
      <c r="AA3" s="18"/>
      <c r="AB3" s="30" t="s">
        <v>189</v>
      </c>
      <c r="AC3" s="30"/>
      <c r="AD3" s="30"/>
      <c r="AE3" s="17"/>
      <c r="AF3" s="17"/>
      <c r="AG3" s="17"/>
      <c r="AH3" s="17"/>
    </row>
    <row r="4" spans="1:34" ht="17.399999999999999" customHeight="1" x14ac:dyDescent="0.3">
      <c r="A4" s="17"/>
      <c r="B4" s="17"/>
      <c r="C4" s="17"/>
      <c r="D4" s="17"/>
      <c r="E4" s="43"/>
      <c r="F4" s="17"/>
      <c r="G4" s="17"/>
      <c r="H4" s="17"/>
      <c r="I4" s="17"/>
      <c r="J4" s="43" t="s">
        <v>65</v>
      </c>
      <c r="K4" s="17"/>
      <c r="L4" s="18" t="s">
        <v>66</v>
      </c>
      <c r="M4" s="18"/>
      <c r="N4" s="17"/>
      <c r="O4" s="17"/>
      <c r="P4" s="17"/>
      <c r="Q4" s="17"/>
      <c r="R4" s="17" t="s">
        <v>69</v>
      </c>
      <c r="S4" s="17"/>
      <c r="T4" s="17"/>
      <c r="U4" s="17"/>
      <c r="V4" s="17"/>
      <c r="W4" s="17"/>
      <c r="X4" s="18" t="s">
        <v>97</v>
      </c>
      <c r="Y4" s="18"/>
      <c r="Z4" s="18"/>
      <c r="AA4" s="18"/>
      <c r="AB4" s="30" t="s">
        <v>209</v>
      </c>
      <c r="AC4" s="30"/>
      <c r="AD4" s="30"/>
      <c r="AE4" s="17"/>
      <c r="AF4" s="17" t="s">
        <v>206</v>
      </c>
      <c r="AG4" s="17"/>
      <c r="AH4" s="16"/>
    </row>
    <row r="5" spans="1:34" x14ac:dyDescent="0.3">
      <c r="A5" s="17"/>
      <c r="B5" s="17" t="s">
        <v>210</v>
      </c>
      <c r="C5" s="17"/>
      <c r="D5" s="17"/>
      <c r="E5" s="43" t="s">
        <v>7</v>
      </c>
      <c r="F5" s="17"/>
      <c r="G5" s="17" t="s">
        <v>59</v>
      </c>
      <c r="H5" s="17"/>
      <c r="I5" s="20" t="s">
        <v>77</v>
      </c>
      <c r="J5" s="43" t="s">
        <v>74</v>
      </c>
      <c r="K5" s="17"/>
      <c r="L5" s="18" t="s">
        <v>75</v>
      </c>
      <c r="M5" s="18"/>
      <c r="N5" s="17" t="s">
        <v>67</v>
      </c>
      <c r="O5" s="17"/>
      <c r="P5" s="17" t="s">
        <v>68</v>
      </c>
      <c r="Q5" s="17"/>
      <c r="R5" s="17" t="s">
        <v>67</v>
      </c>
      <c r="S5" s="17"/>
      <c r="T5" s="17" t="s">
        <v>78</v>
      </c>
      <c r="U5" s="17"/>
      <c r="V5" s="17" t="s">
        <v>79</v>
      </c>
      <c r="W5" s="17"/>
      <c r="X5" s="18" t="s">
        <v>211</v>
      </c>
      <c r="Y5" s="18"/>
      <c r="Z5" s="18" t="s">
        <v>198</v>
      </c>
      <c r="AA5" s="18"/>
      <c r="AB5" s="30" t="s">
        <v>99</v>
      </c>
      <c r="AC5" s="30"/>
      <c r="AD5" s="30" t="s">
        <v>198</v>
      </c>
      <c r="AE5" s="17"/>
      <c r="AF5" s="17">
        <v>1</v>
      </c>
      <c r="AG5" s="17">
        <v>2</v>
      </c>
      <c r="AH5" s="16"/>
    </row>
    <row r="6" spans="1:34" x14ac:dyDescent="0.3">
      <c r="A6" s="17"/>
      <c r="B6" s="33">
        <f>+År2024!AC533</f>
        <v>48</v>
      </c>
      <c r="C6" s="17"/>
      <c r="D6" s="17"/>
      <c r="E6" s="41">
        <f>+År2024!H533</f>
        <v>108</v>
      </c>
      <c r="F6" s="17"/>
      <c r="G6" s="34">
        <f>100*E6/$E$30</f>
        <v>0.10945798029756354</v>
      </c>
      <c r="H6" s="17"/>
      <c r="I6" s="32">
        <f>+G6-'Kjøtt%_gr'!G6</f>
        <v>2.5746147920147497E-2</v>
      </c>
      <c r="J6" s="59">
        <f>+År2024!Y533</f>
        <v>34</v>
      </c>
      <c r="K6" s="17"/>
      <c r="L6" s="8">
        <f>+År2024!I533</f>
        <v>85.430740740740717</v>
      </c>
      <c r="M6" s="18"/>
      <c r="N6" s="9">
        <f>+År2024!J533</f>
        <v>34.011764705882356</v>
      </c>
      <c r="O6" s="17"/>
      <c r="P6" s="9">
        <f>+År2024!K533</f>
        <v>40.011764705882349</v>
      </c>
      <c r="Q6" s="17"/>
      <c r="R6" s="9">
        <f>+År2024!V533</f>
        <v>6</v>
      </c>
      <c r="S6" s="17"/>
      <c r="T6" s="9">
        <f>+År2024!M533</f>
        <v>61.682352941176475</v>
      </c>
      <c r="U6" s="17"/>
      <c r="V6" s="9">
        <f>+År2024!O533</f>
        <v>13.431578947368427</v>
      </c>
      <c r="W6" s="17"/>
      <c r="X6" s="8">
        <f>+År2024!P533</f>
        <v>45.684210526315773</v>
      </c>
      <c r="Y6" s="18"/>
      <c r="Z6" s="8">
        <f>+År2024!Q533</f>
        <v>46.684210526315773</v>
      </c>
      <c r="AA6" s="18"/>
      <c r="AB6" s="11">
        <f>+År2024!R533</f>
        <v>144.57894736842101</v>
      </c>
      <c r="AC6" s="30"/>
      <c r="AD6" s="11">
        <f>+År2024!S533</f>
        <v>143.42105263157899</v>
      </c>
      <c r="AE6" s="17"/>
      <c r="AF6" s="8">
        <f>+År2024!T533</f>
        <v>57</v>
      </c>
      <c r="AG6" s="8">
        <f>+År2024!U533</f>
        <v>55.574193548387107</v>
      </c>
      <c r="AH6" s="16"/>
    </row>
    <row r="7" spans="1:34" x14ac:dyDescent="0.3">
      <c r="A7" s="17"/>
      <c r="B7" s="33">
        <f>+År2024!AC534</f>
        <v>49</v>
      </c>
      <c r="C7" s="17"/>
      <c r="D7" s="17"/>
      <c r="E7" s="41">
        <f>+År2024!H534</f>
        <v>34</v>
      </c>
      <c r="F7" s="17"/>
      <c r="G7" s="34">
        <f t="shared" ref="G7:G26" si="0">100*E7/$E$30</f>
        <v>3.445899379738112E-2</v>
      </c>
      <c r="H7" s="17"/>
      <c r="I7" s="32">
        <f>+G7-'Kjøtt%_gr'!G7</f>
        <v>4.6211129499853024E-3</v>
      </c>
      <c r="J7" s="59">
        <f>+År2024!Y534</f>
        <v>21</v>
      </c>
      <c r="K7" s="17"/>
      <c r="L7" s="8">
        <f>+År2024!I534</f>
        <v>91.524117647058816</v>
      </c>
      <c r="M7" s="18"/>
      <c r="N7" s="9">
        <f>+År2024!J534</f>
        <v>26.061538461538472</v>
      </c>
      <c r="O7" s="17"/>
      <c r="P7" s="9">
        <f>+År2024!K534</f>
        <v>28.723076923076913</v>
      </c>
      <c r="Q7" s="17"/>
      <c r="R7" s="9">
        <f>+År2024!V534</f>
        <v>2.6615384615384596</v>
      </c>
      <c r="S7" s="17"/>
      <c r="T7" s="9">
        <f>+År2024!M534</f>
        <v>60.169230769230786</v>
      </c>
      <c r="U7" s="17"/>
      <c r="V7" s="9">
        <f>+År2024!O534</f>
        <v>12.430769230769236</v>
      </c>
      <c r="W7" s="17"/>
      <c r="X7" s="8">
        <f>+År2024!P534</f>
        <v>43.461538461538446</v>
      </c>
      <c r="Y7" s="18"/>
      <c r="Z7" s="8">
        <f>+År2024!Q534</f>
        <v>44.84615384615384</v>
      </c>
      <c r="AA7" s="18"/>
      <c r="AB7" s="11">
        <f>+År2024!R534</f>
        <v>125.2307692307692</v>
      </c>
      <c r="AC7" s="30"/>
      <c r="AD7" s="11">
        <f>+År2024!S534</f>
        <v>128.7692307692308</v>
      </c>
      <c r="AE7" s="17"/>
      <c r="AF7" s="8">
        <f>+År2024!T534</f>
        <v>94.892307692307682</v>
      </c>
      <c r="AG7" s="8">
        <f>+År2024!U534</f>
        <v>94.4</v>
      </c>
      <c r="AH7" s="16"/>
    </row>
    <row r="8" spans="1:34" x14ac:dyDescent="0.3">
      <c r="A8" s="17"/>
      <c r="B8" s="33">
        <f>+År2024!AC535</f>
        <v>50</v>
      </c>
      <c r="C8" s="17"/>
      <c r="D8" s="17"/>
      <c r="E8" s="41">
        <f>+År2024!H535</f>
        <v>66</v>
      </c>
      <c r="F8" s="17"/>
      <c r="G8" s="34">
        <f t="shared" si="0"/>
        <v>6.6890987959622172E-2</v>
      </c>
      <c r="H8" s="17"/>
      <c r="I8" s="32">
        <f>+G8-'Kjøtt%_gr'!G8</f>
        <v>8.0440562883693154E-3</v>
      </c>
      <c r="J8" s="59">
        <f>+År2024!Y535</f>
        <v>42</v>
      </c>
      <c r="K8" s="17"/>
      <c r="L8" s="8">
        <f>+År2024!I535</f>
        <v>88.711212121212142</v>
      </c>
      <c r="M8" s="18"/>
      <c r="N8" s="9">
        <f>+År2024!J535</f>
        <v>25.25833333333334</v>
      </c>
      <c r="O8" s="17"/>
      <c r="P8" s="9">
        <f>+År2024!K535</f>
        <v>27.25833333333334</v>
      </c>
      <c r="Q8" s="17"/>
      <c r="R8" s="9">
        <f>+År2024!V535</f>
        <v>2</v>
      </c>
      <c r="S8" s="17"/>
      <c r="T8" s="9">
        <f>+År2024!M535</f>
        <v>58.1</v>
      </c>
      <c r="U8" s="17"/>
      <c r="V8" s="9">
        <f>+År2024!O535</f>
        <v>12.191666666666663</v>
      </c>
      <c r="W8" s="17"/>
      <c r="X8" s="8">
        <f>+År2024!P535</f>
        <v>43</v>
      </c>
      <c r="Y8" s="18"/>
      <c r="Z8" s="8">
        <f>+År2024!Q535</f>
        <v>42.208333333333343</v>
      </c>
      <c r="AA8" s="18"/>
      <c r="AB8" s="11">
        <f>+År2024!R535</f>
        <v>127.625</v>
      </c>
      <c r="AC8" s="30"/>
      <c r="AD8" s="11">
        <f>+År2024!S535</f>
        <v>122.875</v>
      </c>
      <c r="AE8" s="17"/>
      <c r="AF8" s="8">
        <f>+År2024!T535</f>
        <v>93.575000000000003</v>
      </c>
      <c r="AG8" s="8">
        <f>+År2024!U535</f>
        <v>91.316666666666634</v>
      </c>
      <c r="AH8" s="16"/>
    </row>
    <row r="9" spans="1:34" x14ac:dyDescent="0.3">
      <c r="A9" s="17"/>
      <c r="B9" s="33">
        <f>+År2024!AC536</f>
        <v>51</v>
      </c>
      <c r="C9" s="17"/>
      <c r="D9" s="17"/>
      <c r="E9" s="41">
        <f>+År2024!H536</f>
        <v>113</v>
      </c>
      <c r="F9" s="17"/>
      <c r="G9" s="34">
        <f t="shared" si="0"/>
        <v>0.11452547938541371</v>
      </c>
      <c r="H9" s="17"/>
      <c r="I9" s="32">
        <f>+G9-'Kjøtt%_gr'!G9</f>
        <v>-3.8590756433743156E-3</v>
      </c>
      <c r="J9" s="59">
        <f>+År2024!Y536</f>
        <v>53</v>
      </c>
      <c r="K9" s="17"/>
      <c r="L9" s="8">
        <f>+År2024!I536</f>
        <v>89.442389380530983</v>
      </c>
      <c r="M9" s="18"/>
      <c r="N9" s="9">
        <f>+År2024!J536</f>
        <v>23.129999999999995</v>
      </c>
      <c r="O9" s="17"/>
      <c r="P9" s="9">
        <f>+År2024!K536</f>
        <v>26.933333333333323</v>
      </c>
      <c r="Q9" s="17"/>
      <c r="R9" s="9">
        <f>+År2024!V536</f>
        <v>3.803333333333335</v>
      </c>
      <c r="S9" s="17"/>
      <c r="T9" s="9">
        <f>+År2024!M536</f>
        <v>58.96</v>
      </c>
      <c r="U9" s="17"/>
      <c r="V9" s="9">
        <f>+År2024!O536</f>
        <v>12.99666666666667</v>
      </c>
      <c r="W9" s="17"/>
      <c r="X9" s="8">
        <f>+År2024!P536</f>
        <v>45.35</v>
      </c>
      <c r="Y9" s="18"/>
      <c r="Z9" s="8">
        <f>+År2024!Q536</f>
        <v>44.033333333333317</v>
      </c>
      <c r="AA9" s="18"/>
      <c r="AB9" s="11">
        <f>+År2024!R536</f>
        <v>137.7166666666667</v>
      </c>
      <c r="AC9" s="30"/>
      <c r="AD9" s="11">
        <f>+År2024!S536</f>
        <v>135.15</v>
      </c>
      <c r="AE9" s="17"/>
      <c r="AF9" s="8">
        <f>+År2024!T536</f>
        <v>93.47</v>
      </c>
      <c r="AG9" s="8">
        <f>+År2024!U536</f>
        <v>91.983333333333363</v>
      </c>
      <c r="AH9" s="16"/>
    </row>
    <row r="10" spans="1:34" x14ac:dyDescent="0.3">
      <c r="A10" s="17"/>
      <c r="B10" s="33">
        <f>+År2024!AC537</f>
        <v>52</v>
      </c>
      <c r="C10" s="17"/>
      <c r="D10" s="17"/>
      <c r="E10" s="41">
        <f>+År2024!H537</f>
        <v>239</v>
      </c>
      <c r="F10" s="17"/>
      <c r="G10" s="34">
        <f t="shared" si="0"/>
        <v>0.24222645639923784</v>
      </c>
      <c r="H10" s="17"/>
      <c r="I10" s="32">
        <f>+G10-'Kjøtt%_gr'!G10</f>
        <v>1.4850753275101214E-2</v>
      </c>
      <c r="J10" s="59">
        <f>+År2024!Y537</f>
        <v>124</v>
      </c>
      <c r="K10" s="17"/>
      <c r="L10" s="8">
        <f>+År2024!I537</f>
        <v>88.791841004184093</v>
      </c>
      <c r="M10" s="18"/>
      <c r="N10" s="9">
        <f>+År2024!J537</f>
        <v>21.993043478260859</v>
      </c>
      <c r="O10" s="17"/>
      <c r="P10" s="9">
        <f>+År2024!K537</f>
        <v>25.886956521739112</v>
      </c>
      <c r="Q10" s="17"/>
      <c r="R10" s="9">
        <f>+År2024!V537</f>
        <v>3.8939130434782494</v>
      </c>
      <c r="S10" s="17"/>
      <c r="T10" s="9">
        <f>+År2024!M537</f>
        <v>58.377391304347853</v>
      </c>
      <c r="U10" s="17"/>
      <c r="V10" s="9">
        <f>+År2024!O537</f>
        <v>13.281739130434778</v>
      </c>
      <c r="W10" s="17"/>
      <c r="X10" s="8">
        <f>+År2024!P537</f>
        <v>45.756521739130442</v>
      </c>
      <c r="Y10" s="18"/>
      <c r="Z10" s="8">
        <f>+År2024!Q537</f>
        <v>45.982608695652175</v>
      </c>
      <c r="AA10" s="18"/>
      <c r="AB10" s="11">
        <f>+År2024!R537</f>
        <v>126.94782608695652</v>
      </c>
      <c r="AC10" s="30"/>
      <c r="AD10" s="11">
        <f>+År2024!S537</f>
        <v>135.30434782608697</v>
      </c>
      <c r="AE10" s="17"/>
      <c r="AF10" s="8">
        <f>+År2024!T537</f>
        <v>93.532173913043493</v>
      </c>
      <c r="AG10" s="8">
        <f>+År2024!U537</f>
        <v>92.031304347826079</v>
      </c>
      <c r="AH10" s="16"/>
    </row>
    <row r="11" spans="1:34" x14ac:dyDescent="0.3">
      <c r="A11" s="17"/>
      <c r="B11" s="33">
        <f>+År2024!AC538</f>
        <v>53</v>
      </c>
      <c r="C11" s="17"/>
      <c r="D11" s="17"/>
      <c r="E11" s="41">
        <f>+År2024!H538</f>
        <v>495</v>
      </c>
      <c r="F11" s="17"/>
      <c r="G11" s="34">
        <f t="shared" si="0"/>
        <v>0.50168240969716626</v>
      </c>
      <c r="H11" s="17"/>
      <c r="I11" s="32">
        <f>+G11-'Kjøtt%_gr'!G11</f>
        <v>7.455867090018542E-2</v>
      </c>
      <c r="J11" s="59">
        <f>+År2024!Y538</f>
        <v>242</v>
      </c>
      <c r="K11" s="17"/>
      <c r="L11" s="8">
        <f>+År2024!I538</f>
        <v>87.645131313131259</v>
      </c>
      <c r="M11" s="18"/>
      <c r="N11" s="9">
        <f>+År2024!J538</f>
        <v>20.68853754940713</v>
      </c>
      <c r="O11" s="17"/>
      <c r="P11" s="9">
        <f>+År2024!K538</f>
        <v>24.629249011857695</v>
      </c>
      <c r="Q11" s="17"/>
      <c r="R11" s="9">
        <f>+År2024!V538</f>
        <v>3.9407114624505719</v>
      </c>
      <c r="S11" s="17"/>
      <c r="T11" s="9">
        <f>+År2024!M538</f>
        <v>58.317786561264882</v>
      </c>
      <c r="U11" s="17"/>
      <c r="V11" s="9">
        <f>+År2024!O538</f>
        <v>12.977075098814231</v>
      </c>
      <c r="W11" s="17"/>
      <c r="X11" s="8">
        <f>+År2024!P538</f>
        <v>46.387351778656118</v>
      </c>
      <c r="Y11" s="18"/>
      <c r="Z11" s="8">
        <f>+År2024!Q538</f>
        <v>45.735177865612648</v>
      </c>
      <c r="AA11" s="18"/>
      <c r="AB11" s="11">
        <f>+År2024!R538</f>
        <v>133.64822134387353</v>
      </c>
      <c r="AC11" s="30"/>
      <c r="AD11" s="11">
        <f>+År2024!S538</f>
        <v>131.26482213438737</v>
      </c>
      <c r="AE11" s="17"/>
      <c r="AF11" s="8">
        <f>+År2024!T538</f>
        <v>93.030039525691677</v>
      </c>
      <c r="AG11" s="8">
        <f>+År2024!U538</f>
        <v>92.336758893280617</v>
      </c>
      <c r="AH11" s="16"/>
    </row>
    <row r="12" spans="1:34" x14ac:dyDescent="0.3">
      <c r="A12" s="17"/>
      <c r="B12" s="33">
        <f>+År2024!AC539</f>
        <v>54</v>
      </c>
      <c r="C12" s="17"/>
      <c r="D12" s="17"/>
      <c r="E12" s="41">
        <f>+År2024!H539</f>
        <v>899</v>
      </c>
      <c r="F12" s="17"/>
      <c r="G12" s="34">
        <f t="shared" si="0"/>
        <v>0.91113633599545951</v>
      </c>
      <c r="H12" s="17"/>
      <c r="I12" s="32">
        <f>+G12-'Kjøtt%_gr'!G12</f>
        <v>0.10012615796277047</v>
      </c>
      <c r="J12" s="59">
        <f>+År2024!Y539</f>
        <v>414</v>
      </c>
      <c r="K12" s="17"/>
      <c r="L12" s="8">
        <f>+År2024!I539</f>
        <v>87.38116796440481</v>
      </c>
      <c r="M12" s="18"/>
      <c r="N12" s="9">
        <f>+År2024!J539</f>
        <v>19.697319587628872</v>
      </c>
      <c r="O12" s="17"/>
      <c r="P12" s="9">
        <f>+År2024!K539</f>
        <v>23.348041237113403</v>
      </c>
      <c r="Q12" s="17"/>
      <c r="R12" s="9">
        <f>+År2024!V539</f>
        <v>3.6507216494845407</v>
      </c>
      <c r="S12" s="17"/>
      <c r="T12" s="9">
        <f>+År2024!M539</f>
        <v>58.692371134020647</v>
      </c>
      <c r="U12" s="17"/>
      <c r="V12" s="9">
        <f>+År2024!O539</f>
        <v>12.823092783505157</v>
      </c>
      <c r="W12" s="17"/>
      <c r="X12" s="8">
        <f>+År2024!P539</f>
        <v>46.384297520661157</v>
      </c>
      <c r="Y12" s="18"/>
      <c r="Z12" s="8">
        <f>+År2024!Q539</f>
        <v>45.325773195876288</v>
      </c>
      <c r="AA12" s="18"/>
      <c r="AB12" s="11">
        <f>+År2024!R539</f>
        <v>130.23917525773197</v>
      </c>
      <c r="AC12" s="30"/>
      <c r="AD12" s="11">
        <f>+År2024!S539</f>
        <v>130.84536082474227</v>
      </c>
      <c r="AE12" s="17"/>
      <c r="AF12" s="8">
        <f>+År2024!T539</f>
        <v>92.705154639175234</v>
      </c>
      <c r="AG12" s="8">
        <f>+År2024!U539</f>
        <v>92.238762886597826</v>
      </c>
      <c r="AH12" s="16"/>
    </row>
    <row r="13" spans="1:34" x14ac:dyDescent="0.3">
      <c r="A13" s="17"/>
      <c r="B13" s="33">
        <f>+År2024!AC540</f>
        <v>55</v>
      </c>
      <c r="C13" s="17"/>
      <c r="D13" s="17"/>
      <c r="E13" s="41">
        <f>+År2024!H540</f>
        <v>1645</v>
      </c>
      <c r="F13" s="17"/>
      <c r="G13" s="34">
        <f t="shared" si="0"/>
        <v>1.6672071999027041</v>
      </c>
      <c r="H13" s="17"/>
      <c r="I13" s="32">
        <f>+G13-'Kjøtt%_gr'!G13</f>
        <v>0.13635814642659083</v>
      </c>
      <c r="J13" s="59">
        <f>+År2024!Y540</f>
        <v>650</v>
      </c>
      <c r="K13" s="17"/>
      <c r="L13" s="8">
        <f>+År2024!I540</f>
        <v>86.623155015197582</v>
      </c>
      <c r="M13" s="18"/>
      <c r="N13" s="9">
        <f>+År2024!J540</f>
        <v>18.513595166163128</v>
      </c>
      <c r="O13" s="17"/>
      <c r="P13" s="9">
        <f>+År2024!K540</f>
        <v>22.134138972809673</v>
      </c>
      <c r="Q13" s="17"/>
      <c r="R13" s="9">
        <f>+År2024!V540</f>
        <v>3.6205438066465305</v>
      </c>
      <c r="S13" s="17"/>
      <c r="T13" s="9">
        <f>+År2024!M540</f>
        <v>58.098892245720037</v>
      </c>
      <c r="U13" s="17"/>
      <c r="V13" s="9">
        <f>+År2024!O540</f>
        <v>12.642900302114816</v>
      </c>
      <c r="W13" s="17"/>
      <c r="X13" s="8">
        <f>+År2024!P540</f>
        <v>46.339375629405843</v>
      </c>
      <c r="Y13" s="18"/>
      <c r="Z13" s="8">
        <f>+År2024!Q540</f>
        <v>45.787298387096783</v>
      </c>
      <c r="AA13" s="18"/>
      <c r="AB13" s="11">
        <f>+År2024!R540</f>
        <v>130.20644511581065</v>
      </c>
      <c r="AC13" s="30"/>
      <c r="AD13" s="11">
        <f>+År2024!S540</f>
        <v>132.07754279959718</v>
      </c>
      <c r="AE13" s="17"/>
      <c r="AF13" s="8">
        <f>+År2024!T540</f>
        <v>91.947939698492519</v>
      </c>
      <c r="AG13" s="8">
        <f>+År2024!U540</f>
        <v>91.141306532663179</v>
      </c>
      <c r="AH13" s="16"/>
    </row>
    <row r="14" spans="1:34" x14ac:dyDescent="0.3">
      <c r="A14" s="17"/>
      <c r="B14" s="33">
        <f>+År2024!AC541</f>
        <v>56</v>
      </c>
      <c r="C14" s="17"/>
      <c r="D14" s="17"/>
      <c r="E14" s="41">
        <f>+År2024!H541</f>
        <v>3023</v>
      </c>
      <c r="F14" s="17"/>
      <c r="G14" s="34">
        <f t="shared" si="0"/>
        <v>3.0638099485142094</v>
      </c>
      <c r="H14" s="17"/>
      <c r="I14" s="32">
        <f>+G14-'Kjøtt%_gr'!G14</f>
        <v>0.30822639692230336</v>
      </c>
      <c r="J14" s="59">
        <f>+År2024!Y541</f>
        <v>1081</v>
      </c>
      <c r="K14" s="17"/>
      <c r="L14" s="8">
        <f>+År2024!I541</f>
        <v>86.086834270592291</v>
      </c>
      <c r="M14" s="18"/>
      <c r="N14" s="9">
        <f>+År2024!J541</f>
        <v>17.320927835051524</v>
      </c>
      <c r="O14" s="17"/>
      <c r="P14" s="9">
        <f>+År2024!K541</f>
        <v>20.908350515463944</v>
      </c>
      <c r="Q14" s="17"/>
      <c r="R14" s="9">
        <f>+År2024!V541</f>
        <v>3.5874226804124234</v>
      </c>
      <c r="S14" s="17"/>
      <c r="T14" s="9">
        <f>+År2024!M541</f>
        <v>57.981546391752445</v>
      </c>
      <c r="U14" s="17"/>
      <c r="V14" s="9">
        <f>+År2024!O541</f>
        <v>12.540206185567001</v>
      </c>
      <c r="W14" s="17"/>
      <c r="X14" s="8">
        <f>+År2024!P541</f>
        <v>47.125322331098495</v>
      </c>
      <c r="Y14" s="18"/>
      <c r="Z14" s="8">
        <f>+År2024!Q541</f>
        <v>46.011867905056761</v>
      </c>
      <c r="AA14" s="18"/>
      <c r="AB14" s="11">
        <f>+År2024!R541</f>
        <v>132.39948453608247</v>
      </c>
      <c r="AC14" s="30"/>
      <c r="AD14" s="11">
        <f>+År2024!S541</f>
        <v>130.63247422680411</v>
      </c>
      <c r="AE14" s="17"/>
      <c r="AF14" s="8">
        <f>+År2024!T541</f>
        <v>91.606797116374878</v>
      </c>
      <c r="AG14" s="8">
        <f>+År2024!U541</f>
        <v>90.268177136972355</v>
      </c>
      <c r="AH14" s="16"/>
    </row>
    <row r="15" spans="1:34" x14ac:dyDescent="0.3">
      <c r="A15" s="17"/>
      <c r="B15" s="33">
        <f>+År2024!AC542</f>
        <v>57</v>
      </c>
      <c r="C15" s="17"/>
      <c r="D15" s="17"/>
      <c r="E15" s="41">
        <f>+År2024!H542</f>
        <v>4985</v>
      </c>
      <c r="F15" s="17"/>
      <c r="G15" s="34">
        <f t="shared" si="0"/>
        <v>5.0522965905866135</v>
      </c>
      <c r="H15" s="17"/>
      <c r="I15" s="32">
        <f>+G15-'Kjøtt%_gr'!G15</f>
        <v>0.31484231437624555</v>
      </c>
      <c r="J15" s="59">
        <f>+År2024!Y542</f>
        <v>1777</v>
      </c>
      <c r="K15" s="17"/>
      <c r="L15" s="8">
        <f>+År2024!I542</f>
        <v>85.159689067201398</v>
      </c>
      <c r="M15" s="18"/>
      <c r="N15" s="9">
        <f>+År2024!J542</f>
        <v>16.317940717628709</v>
      </c>
      <c r="O15" s="17"/>
      <c r="P15" s="9">
        <f>+År2024!K542</f>
        <v>19.555195007800329</v>
      </c>
      <c r="Q15" s="17"/>
      <c r="R15" s="9">
        <f>+År2024!V542</f>
        <v>3.237254290171617</v>
      </c>
      <c r="S15" s="17"/>
      <c r="T15" s="9">
        <f>+År2024!M542</f>
        <v>57.880000000000017</v>
      </c>
      <c r="U15" s="17"/>
      <c r="V15" s="9">
        <f>+År2024!O542</f>
        <v>12.483057722308878</v>
      </c>
      <c r="W15" s="17"/>
      <c r="X15" s="8">
        <f>+År2024!P542</f>
        <v>46.892322097378255</v>
      </c>
      <c r="Y15" s="18"/>
      <c r="Z15" s="8">
        <f>+År2024!Q542</f>
        <v>45.836352279825121</v>
      </c>
      <c r="AA15" s="18"/>
      <c r="AB15" s="11">
        <f>+År2024!R542</f>
        <v>131.89017160686424</v>
      </c>
      <c r="AC15" s="30"/>
      <c r="AD15" s="11">
        <f>+År2024!S542</f>
        <v>130.95039001560059</v>
      </c>
      <c r="AE15" s="17"/>
      <c r="AF15" s="8">
        <f>+År2024!T542</f>
        <v>90.855468993455872</v>
      </c>
      <c r="AG15" s="8">
        <f>+År2024!U542</f>
        <v>89.040448737924706</v>
      </c>
      <c r="AH15" s="16"/>
    </row>
    <row r="16" spans="1:34" x14ac:dyDescent="0.3">
      <c r="A16" s="17"/>
      <c r="B16" s="33">
        <f>+År2024!AC543</f>
        <v>58</v>
      </c>
      <c r="C16" s="17"/>
      <c r="D16" s="17"/>
      <c r="E16" s="41">
        <f>+År2024!H543</f>
        <v>8011</v>
      </c>
      <c r="F16" s="17"/>
      <c r="G16" s="34">
        <f t="shared" si="0"/>
        <v>8.1191470385535336</v>
      </c>
      <c r="H16" s="17"/>
      <c r="I16" s="32">
        <f>+G16-'Kjøtt%_gr'!G16</f>
        <v>0.53383280146394263</v>
      </c>
      <c r="J16" s="59">
        <f>+År2024!Y543</f>
        <v>2664</v>
      </c>
      <c r="K16" s="17"/>
      <c r="L16" s="8">
        <f>+År2024!I543</f>
        <v>84.494166770689958</v>
      </c>
      <c r="M16" s="18"/>
      <c r="N16" s="9">
        <f>+År2024!J543</f>
        <v>15.243620011242276</v>
      </c>
      <c r="O16" s="17"/>
      <c r="P16" s="9">
        <f>+År2024!K543</f>
        <v>18.247105115233325</v>
      </c>
      <c r="Q16" s="17"/>
      <c r="R16" s="9">
        <f>+År2024!V543</f>
        <v>3.0034851039910406</v>
      </c>
      <c r="S16" s="17"/>
      <c r="T16" s="9">
        <f>+År2024!M543</f>
        <v>57.755030916245104</v>
      </c>
      <c r="U16" s="17"/>
      <c r="V16" s="9">
        <f>+År2024!O543</f>
        <v>12.226756604834152</v>
      </c>
      <c r="W16" s="17"/>
      <c r="X16" s="8">
        <f>+År2024!P543</f>
        <v>46.998688401723825</v>
      </c>
      <c r="Y16" s="18"/>
      <c r="Z16" s="8">
        <f>+År2024!Q543</f>
        <v>46.039932508436443</v>
      </c>
      <c r="AA16" s="18"/>
      <c r="AB16" s="11">
        <f>+År2024!R543</f>
        <v>132.83661232902378</v>
      </c>
      <c r="AC16" s="30"/>
      <c r="AD16" s="11">
        <f>+År2024!S543</f>
        <v>130.66741615139591</v>
      </c>
      <c r="AE16" s="17"/>
      <c r="AF16" s="8">
        <f>+År2024!T543</f>
        <v>90.273261032161372</v>
      </c>
      <c r="AG16" s="8">
        <f>+År2024!U543</f>
        <v>87.621540762902043</v>
      </c>
      <c r="AH16" s="16"/>
    </row>
    <row r="17" spans="1:34" x14ac:dyDescent="0.3">
      <c r="A17" s="17"/>
      <c r="B17" s="33">
        <f>+År2024!AC544</f>
        <v>59</v>
      </c>
      <c r="C17" s="17"/>
      <c r="D17" s="17"/>
      <c r="E17" s="41">
        <f>+År2024!H544</f>
        <v>11341</v>
      </c>
      <c r="F17" s="17"/>
      <c r="G17" s="34">
        <f t="shared" si="0"/>
        <v>11.494101431061742</v>
      </c>
      <c r="H17" s="17"/>
      <c r="I17" s="32">
        <f>+G17-'Kjøtt%_gr'!G17</f>
        <v>0.46237381776067643</v>
      </c>
      <c r="J17" s="59">
        <f>+År2024!Y544</f>
        <v>3637</v>
      </c>
      <c r="K17" s="17"/>
      <c r="L17" s="8">
        <f>+År2024!I544</f>
        <v>83.459528260293936</v>
      </c>
      <c r="M17" s="18"/>
      <c r="N17" s="9">
        <f>+År2024!J544</f>
        <v>14.20028571428573</v>
      </c>
      <c r="O17" s="17"/>
      <c r="P17" s="9">
        <f>+År2024!K544</f>
        <v>16.931350649350644</v>
      </c>
      <c r="Q17" s="17"/>
      <c r="R17" s="9">
        <f>+År2024!V544</f>
        <v>2.7310649350649161</v>
      </c>
      <c r="S17" s="17"/>
      <c r="T17" s="9">
        <f>+År2024!M544</f>
        <v>57.649012987013037</v>
      </c>
      <c r="U17" s="17"/>
      <c r="V17" s="9">
        <f>+År2024!O544</f>
        <v>11.998129870129835</v>
      </c>
      <c r="W17" s="17"/>
      <c r="X17" s="8">
        <f>+År2024!P544</f>
        <v>47.009482982592878</v>
      </c>
      <c r="Y17" s="18"/>
      <c r="Z17" s="8">
        <f>+År2024!Q544</f>
        <v>45.919459599896079</v>
      </c>
      <c r="AA17" s="18"/>
      <c r="AB17" s="11">
        <f>+År2024!R544</f>
        <v>131.58064935064937</v>
      </c>
      <c r="AC17" s="30"/>
      <c r="AD17" s="11">
        <f>+År2024!S544</f>
        <v>129.64272727272729</v>
      </c>
      <c r="AE17" s="17"/>
      <c r="AF17" s="8">
        <f>+År2024!T544</f>
        <v>89.509331602854971</v>
      </c>
      <c r="AG17" s="8">
        <f>+År2024!U544</f>
        <v>86.31094094743662</v>
      </c>
      <c r="AH17" s="16"/>
    </row>
    <row r="18" spans="1:34" x14ac:dyDescent="0.3">
      <c r="A18" s="17"/>
      <c r="B18" s="33">
        <f>+År2024!AC545</f>
        <v>60</v>
      </c>
      <c r="C18" s="17"/>
      <c r="D18" s="17"/>
      <c r="E18" s="41">
        <f>+År2024!H545</f>
        <v>14698</v>
      </c>
      <c r="F18" s="17"/>
      <c r="G18" s="34">
        <f t="shared" si="0"/>
        <v>14.896420318644342</v>
      </c>
      <c r="H18" s="17"/>
      <c r="I18" s="32">
        <f>+G18-'Kjøtt%_gr'!G18</f>
        <v>0.31826717295812657</v>
      </c>
      <c r="J18" s="59">
        <f>+År2024!Y545</f>
        <v>4563</v>
      </c>
      <c r="K18" s="17"/>
      <c r="L18" s="8">
        <f>+År2024!I545</f>
        <v>82.752971152537697</v>
      </c>
      <c r="M18" s="18"/>
      <c r="N18" s="9">
        <f>+År2024!J545</f>
        <v>13.369730696611358</v>
      </c>
      <c r="O18" s="17"/>
      <c r="P18" s="9">
        <f>+År2024!K545</f>
        <v>15.803994038748076</v>
      </c>
      <c r="Q18" s="17"/>
      <c r="R18" s="9">
        <f>+År2024!V545</f>
        <v>2.4342633421367168</v>
      </c>
      <c r="S18" s="17"/>
      <c r="T18" s="9">
        <f>+År2024!M545</f>
        <v>57.813492300049617</v>
      </c>
      <c r="U18" s="17"/>
      <c r="V18" s="9">
        <f>+År2024!O545</f>
        <v>11.72759543877039</v>
      </c>
      <c r="W18" s="17"/>
      <c r="X18" s="8">
        <f>+År2024!P545</f>
        <v>47.159341204484562</v>
      </c>
      <c r="Y18" s="18"/>
      <c r="Z18" s="8">
        <f>+År2024!Q545</f>
        <v>45.970021838395859</v>
      </c>
      <c r="AA18" s="18"/>
      <c r="AB18" s="11">
        <f>+År2024!R545</f>
        <v>132.6461721539072</v>
      </c>
      <c r="AC18" s="30"/>
      <c r="AD18" s="11">
        <f>+År2024!S545</f>
        <v>129.60912245909768</v>
      </c>
      <c r="AE18" s="17"/>
      <c r="AF18" s="8">
        <f>+År2024!T545</f>
        <v>88.492225730071425</v>
      </c>
      <c r="AG18" s="8">
        <f>+År2024!U545</f>
        <v>84.516988950276385</v>
      </c>
      <c r="AH18" s="16"/>
    </row>
    <row r="19" spans="1:34" x14ac:dyDescent="0.3">
      <c r="A19" s="17"/>
      <c r="B19" s="33">
        <f>+År2024!AC546</f>
        <v>61</v>
      </c>
      <c r="C19" s="17"/>
      <c r="D19" s="17"/>
      <c r="E19" s="41">
        <f>+År2024!H546</f>
        <v>15991</v>
      </c>
      <c r="F19" s="17"/>
      <c r="G19" s="34">
        <f t="shared" si="0"/>
        <v>16.206875582762397</v>
      </c>
      <c r="H19" s="17"/>
      <c r="I19" s="32">
        <f>+G19-'Kjøtt%_gr'!G19</f>
        <v>-8.354997750153359E-3</v>
      </c>
      <c r="J19" s="59">
        <f>+År2024!Y546</f>
        <v>5066</v>
      </c>
      <c r="K19" s="17"/>
      <c r="L19" s="8">
        <f>+År2024!I546</f>
        <v>81.839254580701493</v>
      </c>
      <c r="M19" s="18"/>
      <c r="N19" s="9">
        <f>+År2024!J546</f>
        <v>12.20040307805054</v>
      </c>
      <c r="O19" s="17"/>
      <c r="P19" s="9">
        <f>+År2024!K546</f>
        <v>14.331806522535764</v>
      </c>
      <c r="Q19" s="17"/>
      <c r="R19" s="9">
        <f>+År2024!V546</f>
        <v>2.1314034444852226</v>
      </c>
      <c r="S19" s="17"/>
      <c r="T19" s="9">
        <f>+År2024!M546</f>
        <v>57.949010626602778</v>
      </c>
      <c r="U19" s="17"/>
      <c r="V19" s="9">
        <f>+År2024!O546</f>
        <v>11.430853792598024</v>
      </c>
      <c r="W19" s="17"/>
      <c r="X19" s="8">
        <f>+År2024!P546</f>
        <v>47.038658849395375</v>
      </c>
      <c r="Y19" s="18"/>
      <c r="Z19" s="8">
        <f>+År2024!Q546</f>
        <v>45.757764544205216</v>
      </c>
      <c r="AA19" s="18"/>
      <c r="AB19" s="11">
        <f>+År2024!R546</f>
        <v>132.16416269695856</v>
      </c>
      <c r="AC19" s="30"/>
      <c r="AD19" s="11">
        <f>+År2024!S546</f>
        <v>128.6395199706852</v>
      </c>
      <c r="AE19" s="17"/>
      <c r="AF19" s="8">
        <f>+År2024!T546</f>
        <v>88.060934065934404</v>
      </c>
      <c r="AG19" s="8">
        <f>+År2024!U546</f>
        <v>83.566575091575444</v>
      </c>
      <c r="AH19" s="16"/>
    </row>
    <row r="20" spans="1:34" x14ac:dyDescent="0.3">
      <c r="A20" s="17"/>
      <c r="B20" s="33">
        <f>+År2024!AC547</f>
        <v>62</v>
      </c>
      <c r="C20" s="17"/>
      <c r="D20" s="17"/>
      <c r="E20" s="41">
        <f>+År2024!H547</f>
        <v>14733</v>
      </c>
      <c r="F20" s="17"/>
      <c r="G20" s="34">
        <f t="shared" si="0"/>
        <v>14.931892812259294</v>
      </c>
      <c r="H20" s="17"/>
      <c r="I20" s="32">
        <f>+G20-'Kjøtt%_gr'!G20</f>
        <v>-0.53186521357810079</v>
      </c>
      <c r="J20" s="59">
        <f>+År2024!Y547</f>
        <v>4727</v>
      </c>
      <c r="K20" s="17"/>
      <c r="L20" s="8">
        <f>+År2024!I547</f>
        <v>80.632653227448486</v>
      </c>
      <c r="M20" s="18"/>
      <c r="N20" s="9">
        <f>+År2024!J547</f>
        <v>11.189219517082453</v>
      </c>
      <c r="O20" s="17"/>
      <c r="P20" s="9">
        <f>+År2024!K547</f>
        <v>13.038316633266565</v>
      </c>
      <c r="Q20" s="17"/>
      <c r="R20" s="9">
        <f>+År2024!V547</f>
        <v>1.8490971161841152</v>
      </c>
      <c r="S20" s="17"/>
      <c r="T20" s="9">
        <f>+År2024!M547</f>
        <v>57.925991983967826</v>
      </c>
      <c r="U20" s="17"/>
      <c r="V20" s="9">
        <f>+År2024!O547</f>
        <v>11.155395250976838</v>
      </c>
      <c r="W20" s="17"/>
      <c r="X20" s="8">
        <f>+År2024!P547</f>
        <v>46.987876966235845</v>
      </c>
      <c r="Y20" s="18"/>
      <c r="Z20" s="8">
        <f>+År2024!Q547</f>
        <v>45.799398797595202</v>
      </c>
      <c r="AA20" s="18"/>
      <c r="AB20" s="11">
        <f>+År2024!R547</f>
        <v>131.59943893397451</v>
      </c>
      <c r="AC20" s="30"/>
      <c r="AD20" s="11">
        <f>+År2024!S547</f>
        <v>128.23815248973048</v>
      </c>
      <c r="AE20" s="17"/>
      <c r="AF20" s="8">
        <f>+År2024!T547</f>
        <v>87.147488493096176</v>
      </c>
      <c r="AG20" s="8">
        <f>+År2024!U547</f>
        <v>81.921412847708112</v>
      </c>
      <c r="AH20" s="16"/>
    </row>
    <row r="21" spans="1:34" x14ac:dyDescent="0.3">
      <c r="A21" s="17"/>
      <c r="B21" s="33">
        <f>+År2024!AC548</f>
        <v>63</v>
      </c>
      <c r="C21" s="17"/>
      <c r="D21" s="17"/>
      <c r="E21" s="41">
        <f>+År2024!H548</f>
        <v>11225</v>
      </c>
      <c r="F21" s="17"/>
      <c r="G21" s="34">
        <f t="shared" si="0"/>
        <v>11.376535452223619</v>
      </c>
      <c r="H21" s="17"/>
      <c r="I21" s="32">
        <f>+G21-'Kjøtt%_gr'!G21</f>
        <v>-0.72203453970910125</v>
      </c>
      <c r="J21" s="59">
        <f>+År2024!Y548</f>
        <v>3710</v>
      </c>
      <c r="K21" s="17"/>
      <c r="L21" s="8">
        <f>+År2024!I548</f>
        <v>79.423195545656498</v>
      </c>
      <c r="M21" s="18"/>
      <c r="N21" s="9">
        <f>+År2024!J548</f>
        <v>10.158828229027977</v>
      </c>
      <c r="O21" s="17"/>
      <c r="P21" s="9">
        <f>+År2024!K548</f>
        <v>11.712942743009329</v>
      </c>
      <c r="Q21" s="17"/>
      <c r="R21" s="9">
        <f>+År2024!V548</f>
        <v>1.5541145139813477</v>
      </c>
      <c r="S21" s="17"/>
      <c r="T21" s="9">
        <f>+År2024!M548</f>
        <v>57.709693741677718</v>
      </c>
      <c r="U21" s="17"/>
      <c r="V21" s="9">
        <f>+År2024!O548</f>
        <v>10.813608521970655</v>
      </c>
      <c r="W21" s="17"/>
      <c r="X21" s="8">
        <f>+År2024!P548</f>
        <v>46.928229027962722</v>
      </c>
      <c r="Y21" s="18"/>
      <c r="Z21" s="8">
        <f>+År2024!Q548</f>
        <v>45.807671816728813</v>
      </c>
      <c r="AA21" s="18"/>
      <c r="AB21" s="11">
        <f>+År2024!R548</f>
        <v>130.38362183754998</v>
      </c>
      <c r="AC21" s="30"/>
      <c r="AD21" s="11">
        <f>+År2024!S548</f>
        <v>128.27696404793605</v>
      </c>
      <c r="AE21" s="17"/>
      <c r="AF21" s="8">
        <f>+År2024!T548</f>
        <v>85.925256018087509</v>
      </c>
      <c r="AG21" s="8">
        <f>+År2024!U548</f>
        <v>80.08615507381306</v>
      </c>
      <c r="AH21" s="16"/>
    </row>
    <row r="22" spans="1:34" x14ac:dyDescent="0.3">
      <c r="A22" s="17"/>
      <c r="B22" s="33">
        <f>+År2024!AC549</f>
        <v>64</v>
      </c>
      <c r="C22" s="17"/>
      <c r="D22" s="17"/>
      <c r="E22" s="41">
        <f>+År2024!H549</f>
        <v>7483</v>
      </c>
      <c r="F22" s="17"/>
      <c r="G22" s="34">
        <f t="shared" si="0"/>
        <v>7.5840191348765558</v>
      </c>
      <c r="H22" s="17"/>
      <c r="I22" s="32">
        <f>+G22-'Kjøtt%_gr'!G22</f>
        <v>-0.50177029809319684</v>
      </c>
      <c r="J22" s="59">
        <f>+År2024!Y549</f>
        <v>3156</v>
      </c>
      <c r="K22" s="17"/>
      <c r="L22" s="8">
        <f>+År2024!I549</f>
        <v>75.845568622210379</v>
      </c>
      <c r="M22" s="18"/>
      <c r="N22" s="9">
        <f>+År2024!J549</f>
        <v>9.1078309078308877</v>
      </c>
      <c r="O22" s="17"/>
      <c r="P22" s="9">
        <f>+År2024!K549</f>
        <v>10.425872025872032</v>
      </c>
      <c r="Q22" s="17"/>
      <c r="R22" s="9">
        <f>+År2024!V549</f>
        <v>1.3180411180411398</v>
      </c>
      <c r="S22" s="17"/>
      <c r="T22" s="9">
        <f>+År2024!M549</f>
        <v>57.580364980365104</v>
      </c>
      <c r="U22" s="17"/>
      <c r="V22" s="9">
        <f>+År2024!O549</f>
        <v>10.289073689073701</v>
      </c>
      <c r="W22" s="17"/>
      <c r="X22" s="8">
        <f>+År2024!P549</f>
        <v>46.790203327171909</v>
      </c>
      <c r="Y22" s="18"/>
      <c r="Z22" s="8">
        <f>+År2024!Q549</f>
        <v>45.780961182994446</v>
      </c>
      <c r="AA22" s="18"/>
      <c r="AB22" s="11">
        <f>+År2024!R549</f>
        <v>129.19362292051756</v>
      </c>
      <c r="AC22" s="30"/>
      <c r="AD22" s="11">
        <f>+År2024!S549</f>
        <v>127.08662508662511</v>
      </c>
      <c r="AE22" s="17"/>
      <c r="AF22" s="8">
        <f>+År2024!T549</f>
        <v>84.225866050808108</v>
      </c>
      <c r="AG22" s="8">
        <f>+År2024!U549</f>
        <v>78.198799076212623</v>
      </c>
      <c r="AH22" s="16"/>
    </row>
    <row r="23" spans="1:34" x14ac:dyDescent="0.3">
      <c r="A23" s="17"/>
      <c r="B23" s="33">
        <f>+År2024!AC550</f>
        <v>65</v>
      </c>
      <c r="C23" s="17"/>
      <c r="D23" s="17"/>
      <c r="E23" s="41">
        <f>+År2024!H550</f>
        <v>2708</v>
      </c>
      <c r="F23" s="17"/>
      <c r="G23" s="34">
        <f t="shared" si="0"/>
        <v>2.7445575059796488</v>
      </c>
      <c r="H23" s="17"/>
      <c r="I23" s="32">
        <f>+G23-'Kjøtt%_gr'!G23</f>
        <v>-0.42848010080128596</v>
      </c>
      <c r="J23" s="59">
        <f>+År2024!Y550</f>
        <v>948</v>
      </c>
      <c r="K23" s="17"/>
      <c r="L23" s="8">
        <f>+År2024!I550</f>
        <v>75.870088626292514</v>
      </c>
      <c r="M23" s="18"/>
      <c r="N23" s="9">
        <f>+År2024!J550</f>
        <v>8.0004540295119337</v>
      </c>
      <c r="O23" s="17"/>
      <c r="P23" s="9">
        <f>+År2024!K550</f>
        <v>9.0231555051078498</v>
      </c>
      <c r="Q23" s="17"/>
      <c r="R23" s="9">
        <f>+År2024!V550</f>
        <v>1.0227014755959145</v>
      </c>
      <c r="S23" s="17"/>
      <c r="T23" s="9">
        <f>+År2024!M550</f>
        <v>56.816231555051182</v>
      </c>
      <c r="U23" s="17"/>
      <c r="V23" s="9">
        <f>+År2024!O550</f>
        <v>10.048808172531196</v>
      </c>
      <c r="W23" s="17"/>
      <c r="X23" s="8">
        <f>+År2024!P550</f>
        <v>46.404883588869936</v>
      </c>
      <c r="Y23" s="18"/>
      <c r="Z23" s="8">
        <f>+År2024!Q550</f>
        <v>45.355278093076066</v>
      </c>
      <c r="AA23" s="18"/>
      <c r="AB23" s="11">
        <f>+År2024!R550</f>
        <v>125.89727582292852</v>
      </c>
      <c r="AC23" s="30"/>
      <c r="AD23" s="11">
        <f>+År2024!S550</f>
        <v>124.85868331441544</v>
      </c>
      <c r="AE23" s="17"/>
      <c r="AF23" s="8">
        <f>+År2024!T550</f>
        <v>82.139387060158754</v>
      </c>
      <c r="AG23" s="8">
        <f>+År2024!U550</f>
        <v>75.780817253121498</v>
      </c>
      <c r="AH23" s="16"/>
    </row>
    <row r="24" spans="1:34" x14ac:dyDescent="0.3">
      <c r="A24" s="17"/>
      <c r="B24" s="33">
        <f>+År2024!AC551</f>
        <v>66</v>
      </c>
      <c r="C24" s="17"/>
      <c r="D24" s="17"/>
      <c r="E24" s="41">
        <f>+År2024!H551</f>
        <v>739</v>
      </c>
      <c r="F24" s="17"/>
      <c r="G24" s="34">
        <f t="shared" si="0"/>
        <v>0.74897636518425426</v>
      </c>
      <c r="H24" s="17"/>
      <c r="I24" s="32">
        <f>+G24-'Kjøtt%_gr'!G24</f>
        <v>-8.2478286762391217E-2</v>
      </c>
      <c r="J24" s="59">
        <f>+År2024!Y551</f>
        <v>296</v>
      </c>
      <c r="K24" s="17"/>
      <c r="L24" s="8">
        <f>+År2024!I551</f>
        <v>74.386035182679379</v>
      </c>
      <c r="M24" s="18"/>
      <c r="N24" s="9">
        <f>+År2024!J551</f>
        <v>7.0472972972972903</v>
      </c>
      <c r="O24" s="17"/>
      <c r="P24" s="9">
        <f>+År2024!K551</f>
        <v>7.8909909909909857</v>
      </c>
      <c r="Q24" s="17"/>
      <c r="R24" s="9">
        <f>+År2024!V551</f>
        <v>0.84369369369369374</v>
      </c>
      <c r="S24" s="17"/>
      <c r="T24" s="9">
        <f>+År2024!M551</f>
        <v>57.780630630630654</v>
      </c>
      <c r="U24" s="17"/>
      <c r="V24" s="9">
        <f>+År2024!O551</f>
        <v>9.1229729729729687</v>
      </c>
      <c r="W24" s="17"/>
      <c r="X24" s="8">
        <f>+År2024!P551</f>
        <v>46.245495495495504</v>
      </c>
      <c r="Y24" s="18"/>
      <c r="Z24" s="8">
        <f>+År2024!Q551</f>
        <v>45.072072072072082</v>
      </c>
      <c r="AA24" s="18"/>
      <c r="AB24" s="11">
        <f>+År2024!R551</f>
        <v>127.21396396396398</v>
      </c>
      <c r="AC24" s="30"/>
      <c r="AD24" s="11">
        <f>+År2024!S551</f>
        <v>127.80405405405402</v>
      </c>
      <c r="AE24" s="17"/>
      <c r="AF24" s="8">
        <f>+År2024!T551</f>
        <v>81.487837837837859</v>
      </c>
      <c r="AG24" s="8">
        <f>+År2024!U551</f>
        <v>74.663513513513493</v>
      </c>
      <c r="AH24" s="16"/>
    </row>
    <row r="25" spans="1:34" x14ac:dyDescent="0.3">
      <c r="A25" s="17"/>
      <c r="B25" s="33">
        <f>+År2024!AC552</f>
        <v>67</v>
      </c>
      <c r="C25" s="17"/>
      <c r="D25" s="17"/>
      <c r="E25" s="41">
        <f>+År2024!H552</f>
        <v>122</v>
      </c>
      <c r="F25" s="17"/>
      <c r="G25" s="34">
        <f t="shared" si="0"/>
        <v>0.12364697774354401</v>
      </c>
      <c r="H25" s="17"/>
      <c r="I25" s="32">
        <f>+G25-'Kjøtt%_gr'!G25</f>
        <v>-1.5043912861943939E-2</v>
      </c>
      <c r="J25" s="59">
        <f>+År2024!Y552</f>
        <v>71</v>
      </c>
      <c r="K25" s="17"/>
      <c r="L25" s="8">
        <f>+År2024!I552</f>
        <v>77.49877049180327</v>
      </c>
      <c r="M25" s="18"/>
      <c r="N25" s="9">
        <f>+År2024!J552</f>
        <v>6.3372549019607822</v>
      </c>
      <c r="O25" s="17"/>
      <c r="P25" s="9">
        <f>+År2024!K552</f>
        <v>7.1411764705882348</v>
      </c>
      <c r="Q25" s="17"/>
      <c r="R25" s="9">
        <f>+År2024!V552</f>
        <v>0.80392156862745345</v>
      </c>
      <c r="S25" s="17"/>
      <c r="T25" s="9">
        <f>+År2024!M552</f>
        <v>62.145098039215696</v>
      </c>
      <c r="U25" s="17"/>
      <c r="V25" s="9">
        <f>+År2024!O552</f>
        <v>7.9019607843137276</v>
      </c>
      <c r="W25" s="17"/>
      <c r="X25" s="8">
        <f>+År2024!P552</f>
        <v>46.32</v>
      </c>
      <c r="Y25" s="18"/>
      <c r="Z25" s="8">
        <f>+År2024!Q552</f>
        <v>46.411764705882355</v>
      </c>
      <c r="AA25" s="18"/>
      <c r="AB25" s="11">
        <f>+År2024!R552</f>
        <v>130.13725490196077</v>
      </c>
      <c r="AC25" s="30"/>
      <c r="AD25" s="11">
        <f>+År2024!S552</f>
        <v>145.0392156862745</v>
      </c>
      <c r="AE25" s="17"/>
      <c r="AF25" s="8">
        <f>+År2024!T552</f>
        <v>84.043137254901978</v>
      </c>
      <c r="AG25" s="8">
        <f>+År2024!U552</f>
        <v>76.639215686274511</v>
      </c>
      <c r="AH25" s="16"/>
    </row>
    <row r="26" spans="1:34" x14ac:dyDescent="0.3">
      <c r="A26" s="17"/>
      <c r="B26" s="33">
        <f>+År2024!AC553</f>
        <v>68</v>
      </c>
      <c r="C26" s="17"/>
      <c r="D26" s="17"/>
      <c r="E26" s="41">
        <f>+År2024!H553</f>
        <v>10</v>
      </c>
      <c r="F26" s="17"/>
      <c r="G26" s="34">
        <f t="shared" si="0"/>
        <v>1.0134998175700329E-2</v>
      </c>
      <c r="H26" s="17"/>
      <c r="I26" s="32">
        <f>+G26-'Kjøtt%_gr'!G26</f>
        <v>-7.9611240048962084E-3</v>
      </c>
      <c r="J26" s="59">
        <f>+År2024!Y553</f>
        <v>9</v>
      </c>
      <c r="K26" s="17"/>
      <c r="L26" s="8">
        <f>+År2024!I553</f>
        <v>78.347999999999999</v>
      </c>
      <c r="M26" s="18"/>
      <c r="N26" s="9">
        <f>+År2024!J553</f>
        <v>5.6000000000000005</v>
      </c>
      <c r="O26" s="17"/>
      <c r="P26" s="9">
        <f>+År2024!K553</f>
        <v>6.6</v>
      </c>
      <c r="Q26" s="17"/>
      <c r="R26" s="9">
        <f>+År2024!V553</f>
        <v>1</v>
      </c>
      <c r="S26" s="17"/>
      <c r="T26" s="9">
        <f>+År2024!M553</f>
        <v>66.2</v>
      </c>
      <c r="U26" s="17"/>
      <c r="V26" s="9">
        <f>+År2024!O553</f>
        <v>3.6</v>
      </c>
      <c r="W26" s="17"/>
      <c r="X26" s="8">
        <f>+År2024!P553</f>
        <v>45</v>
      </c>
      <c r="Y26" s="18"/>
      <c r="Z26" s="8">
        <f>+År2024!Q553</f>
        <v>53</v>
      </c>
      <c r="AA26" s="18"/>
      <c r="AB26" s="11">
        <f>+År2024!R553</f>
        <v>129</v>
      </c>
      <c r="AC26" s="30"/>
      <c r="AD26" s="11">
        <f>+År2024!S553</f>
        <v>89</v>
      </c>
      <c r="AE26" s="17"/>
      <c r="AF26" s="8">
        <f>+År2024!T553</f>
        <v>95</v>
      </c>
      <c r="AG26" s="8">
        <f>+År2024!U553</f>
        <v>76.400000000000006</v>
      </c>
      <c r="AH26" s="16"/>
    </row>
    <row r="27" spans="1:34" x14ac:dyDescent="0.3">
      <c r="A27" s="17"/>
      <c r="B27" s="16"/>
      <c r="C27" s="17"/>
      <c r="D27" s="17"/>
      <c r="E27" s="42"/>
      <c r="F27" s="17"/>
      <c r="G27" s="17"/>
      <c r="H27" s="17"/>
      <c r="I27" s="17"/>
      <c r="J27" s="43"/>
      <c r="K27" s="17"/>
      <c r="L27" s="16"/>
      <c r="M27" s="18"/>
      <c r="N27" s="16"/>
      <c r="O27" s="16"/>
      <c r="P27" s="16"/>
      <c r="Q27" s="17"/>
      <c r="R27" s="16"/>
      <c r="S27" s="16"/>
      <c r="T27" s="16"/>
      <c r="U27" s="17"/>
      <c r="V27" s="16"/>
      <c r="W27" s="16"/>
      <c r="X27" s="22"/>
      <c r="Y27" s="22"/>
      <c r="Z27" s="18"/>
      <c r="AA27" s="18"/>
      <c r="AB27" s="31"/>
      <c r="AC27" s="30"/>
      <c r="AD27" s="30"/>
      <c r="AE27" s="17"/>
      <c r="AF27" s="16"/>
      <c r="AG27" s="16"/>
      <c r="AH27" s="16"/>
    </row>
    <row r="28" spans="1:34" x14ac:dyDescent="0.3">
      <c r="A28" s="17"/>
      <c r="B28" s="16"/>
      <c r="C28" s="16"/>
      <c r="D28" s="16"/>
      <c r="E28" s="43">
        <f>SUM(E6:E27)</f>
        <v>98668</v>
      </c>
      <c r="F28" s="42"/>
      <c r="G28" s="42"/>
      <c r="H28" s="42"/>
      <c r="I28" s="42"/>
      <c r="J28" s="42">
        <f>SUM(J6:J27)</f>
        <v>33285</v>
      </c>
      <c r="K28" s="16"/>
      <c r="L28" s="16"/>
      <c r="M28" s="18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22"/>
      <c r="Y28" s="22"/>
      <c r="Z28" s="22"/>
      <c r="AA28" s="22"/>
      <c r="AB28" s="31"/>
      <c r="AC28" s="31"/>
      <c r="AD28" s="31"/>
      <c r="AE28" s="16"/>
      <c r="AF28" s="16"/>
      <c r="AG28" s="16"/>
      <c r="AH28" s="16"/>
    </row>
    <row r="29" spans="1:34" x14ac:dyDescent="0.3">
      <c r="N29" s="1"/>
      <c r="O29" s="1"/>
      <c r="P29" s="1"/>
      <c r="Q29" s="1"/>
      <c r="R29" s="1"/>
      <c r="S29" s="1"/>
      <c r="T29" s="1"/>
      <c r="U29" s="1"/>
      <c r="V29" s="1"/>
      <c r="W29" s="1"/>
      <c r="AE29" s="2"/>
      <c r="AF29" s="2"/>
      <c r="AG29" s="2"/>
    </row>
    <row r="30" spans="1:34" x14ac:dyDescent="0.3">
      <c r="E30" s="45">
        <f>SUM(E6:E26)</f>
        <v>98668</v>
      </c>
      <c r="N30" s="1"/>
      <c r="O30" s="1"/>
      <c r="P30" s="1"/>
      <c r="Q30" s="1"/>
      <c r="R30" s="1"/>
      <c r="S30" s="1"/>
      <c r="T30" s="1"/>
      <c r="U30" s="1"/>
      <c r="V30" s="1"/>
      <c r="W30" s="1"/>
      <c r="AE30" s="2"/>
      <c r="AF30" s="2"/>
      <c r="AG30" s="2"/>
    </row>
    <row r="31" spans="1:34" x14ac:dyDescent="0.3">
      <c r="N31" s="1"/>
      <c r="O31" s="1"/>
      <c r="P31" s="1"/>
      <c r="Q31" s="1"/>
      <c r="R31" s="1"/>
      <c r="S31" s="1"/>
      <c r="T31" s="1"/>
      <c r="U31" s="1"/>
      <c r="V31" s="1"/>
      <c r="W31" s="1"/>
      <c r="AE31" s="2"/>
      <c r="AF31" s="2"/>
      <c r="AG31" s="2"/>
    </row>
    <row r="32" spans="1:34" x14ac:dyDescent="0.3">
      <c r="N32" s="1"/>
      <c r="O32" s="1"/>
      <c r="P32" s="1"/>
      <c r="Q32" s="1"/>
      <c r="R32" s="1"/>
      <c r="S32" s="1"/>
      <c r="T32" s="1"/>
      <c r="U32" s="1"/>
      <c r="V32" s="1"/>
      <c r="W32" s="1"/>
      <c r="AE32" s="2"/>
      <c r="AF32" s="2"/>
      <c r="AG32" s="2"/>
    </row>
    <row r="33" spans="14:33" x14ac:dyDescent="0.3">
      <c r="N33" s="1"/>
      <c r="O33" s="1"/>
      <c r="P33" s="1"/>
      <c r="Q33" s="1"/>
      <c r="R33" s="1"/>
      <c r="S33" s="1"/>
      <c r="T33" s="1"/>
      <c r="U33" s="1"/>
      <c r="V33" s="1"/>
      <c r="W33" s="1"/>
      <c r="AE33" s="2"/>
      <c r="AF33" s="2"/>
      <c r="AG33" s="2"/>
    </row>
    <row r="34" spans="14:33" x14ac:dyDescent="0.3">
      <c r="N34" s="1"/>
      <c r="O34" s="1"/>
      <c r="P34" s="1"/>
      <c r="Q34" s="1"/>
      <c r="R34" s="1"/>
      <c r="S34" s="1"/>
      <c r="T34" s="1"/>
      <c r="U34" s="1"/>
      <c r="V34" s="1"/>
      <c r="W34" s="1"/>
      <c r="AE34" s="2"/>
      <c r="AF34" s="2"/>
      <c r="AG34" s="2"/>
    </row>
    <row r="35" spans="14:33" x14ac:dyDescent="0.3">
      <c r="N35" s="1"/>
      <c r="O35" s="1"/>
      <c r="P35" s="1"/>
      <c r="Q35" s="1"/>
      <c r="R35" s="1"/>
      <c r="S35" s="1"/>
      <c r="T35" s="1"/>
      <c r="U35" s="1"/>
      <c r="V35" s="1"/>
      <c r="W35" s="1"/>
      <c r="AE35" s="2"/>
      <c r="AF35" s="2"/>
      <c r="AG35" s="2"/>
    </row>
    <row r="36" spans="14:33" x14ac:dyDescent="0.3">
      <c r="N36" s="1"/>
      <c r="O36" s="1"/>
      <c r="P36" s="1"/>
      <c r="Q36" s="1"/>
      <c r="R36" s="1"/>
      <c r="S36" s="1"/>
      <c r="T36" s="1"/>
      <c r="U36" s="1"/>
      <c r="V36" s="1"/>
      <c r="W36" s="1"/>
      <c r="AE36" s="2"/>
      <c r="AF36" s="2"/>
      <c r="AG36" s="2"/>
    </row>
    <row r="37" spans="14:33" x14ac:dyDescent="0.3">
      <c r="N37" s="1"/>
      <c r="O37" s="1"/>
      <c r="P37" s="1"/>
      <c r="Q37" s="1"/>
      <c r="R37" s="1"/>
      <c r="S37" s="1"/>
      <c r="T37" s="1"/>
      <c r="U37" s="1"/>
      <c r="V37" s="1"/>
      <c r="W37" s="1"/>
      <c r="AE37" s="2"/>
      <c r="AF37" s="2"/>
      <c r="AG37" s="2"/>
    </row>
    <row r="38" spans="14:33" x14ac:dyDescent="0.3">
      <c r="N38" s="1"/>
      <c r="O38" s="1"/>
      <c r="P38" s="1"/>
      <c r="Q38" s="1"/>
      <c r="R38" s="1"/>
      <c r="S38" s="1"/>
      <c r="T38" s="1"/>
      <c r="U38" s="1"/>
      <c r="V38" s="1"/>
      <c r="W38" s="1"/>
      <c r="AE38" s="2"/>
      <c r="AF38" s="2"/>
      <c r="AG38" s="2"/>
    </row>
    <row r="39" spans="14:33" x14ac:dyDescent="0.3">
      <c r="N39" s="1"/>
      <c r="O39" s="1"/>
      <c r="P39" s="1"/>
      <c r="Q39" s="1"/>
      <c r="R39" s="1"/>
      <c r="S39" s="1"/>
      <c r="T39" s="1"/>
      <c r="U39" s="1"/>
      <c r="V39" s="1"/>
      <c r="W39" s="1"/>
      <c r="AE39" s="2"/>
      <c r="AF39" s="2"/>
      <c r="AG39" s="2"/>
    </row>
    <row r="40" spans="14:33" x14ac:dyDescent="0.3">
      <c r="N40" s="1"/>
      <c r="O40" s="1"/>
      <c r="P40" s="1"/>
      <c r="Q40" s="1"/>
      <c r="R40" s="1"/>
      <c r="S40" s="1"/>
      <c r="T40" s="1"/>
      <c r="U40" s="1"/>
      <c r="V40" s="1"/>
      <c r="W40" s="1"/>
      <c r="AE40" s="2"/>
      <c r="AF40" s="2"/>
      <c r="AG40" s="2"/>
    </row>
    <row r="41" spans="14:33" x14ac:dyDescent="0.3">
      <c r="N41" s="1"/>
      <c r="O41" s="1"/>
      <c r="P41" s="1"/>
      <c r="Q41" s="1"/>
      <c r="R41" s="1"/>
      <c r="S41" s="1"/>
      <c r="T41" s="1"/>
      <c r="U41" s="1"/>
      <c r="V41" s="1"/>
      <c r="W41" s="1"/>
      <c r="AE41" s="2"/>
      <c r="AF41" s="2"/>
      <c r="AG41" s="2"/>
    </row>
    <row r="42" spans="14:33" x14ac:dyDescent="0.3">
      <c r="N42" s="1"/>
      <c r="O42" s="1"/>
      <c r="P42" s="1"/>
      <c r="Q42" s="1"/>
      <c r="R42" s="1"/>
      <c r="S42" s="1"/>
      <c r="T42" s="1"/>
      <c r="U42" s="1"/>
      <c r="V42" s="1"/>
      <c r="W42" s="1"/>
      <c r="AE42" s="2"/>
      <c r="AF42" s="2"/>
      <c r="AG42" s="2"/>
    </row>
    <row r="43" spans="14:33" x14ac:dyDescent="0.3">
      <c r="N43" s="1"/>
      <c r="O43" s="1"/>
      <c r="P43" s="1"/>
      <c r="Q43" s="1"/>
      <c r="R43" s="1"/>
      <c r="S43" s="1"/>
      <c r="T43" s="1"/>
      <c r="U43" s="1"/>
      <c r="V43" s="1"/>
      <c r="W43" s="1"/>
      <c r="AE43" s="2"/>
      <c r="AF43" s="2"/>
      <c r="AG43" s="2"/>
    </row>
    <row r="44" spans="14:33" x14ac:dyDescent="0.3">
      <c r="N44" s="1"/>
      <c r="O44" s="1"/>
      <c r="P44" s="1"/>
      <c r="Q44" s="1"/>
      <c r="R44" s="1"/>
      <c r="S44" s="1"/>
      <c r="T44" s="1"/>
      <c r="U44" s="1"/>
      <c r="V44" s="1"/>
      <c r="W44" s="1"/>
      <c r="AE44" s="2"/>
      <c r="AF44" s="2"/>
      <c r="AG44" s="2"/>
    </row>
    <row r="45" spans="14:33" x14ac:dyDescent="0.3">
      <c r="N45" s="1"/>
      <c r="O45" s="1"/>
      <c r="P45" s="1"/>
      <c r="Q45" s="1"/>
      <c r="R45" s="1"/>
      <c r="S45" s="1"/>
      <c r="T45" s="1"/>
      <c r="U45" s="1"/>
      <c r="V45" s="1"/>
      <c r="W45" s="1"/>
      <c r="AE45" s="2"/>
      <c r="AF45" s="2"/>
      <c r="AG45" s="2"/>
    </row>
    <row r="46" spans="14:33" x14ac:dyDescent="0.3">
      <c r="N46" s="1"/>
      <c r="O46" s="1"/>
      <c r="P46" s="1"/>
      <c r="Q46" s="1"/>
      <c r="R46" s="1"/>
      <c r="S46" s="1"/>
      <c r="T46" s="1"/>
      <c r="U46" s="1"/>
      <c r="V46" s="1"/>
      <c r="W46" s="1"/>
      <c r="AE46" s="2"/>
      <c r="AF46" s="2"/>
      <c r="AG46" s="2"/>
    </row>
    <row r="47" spans="14:33" x14ac:dyDescent="0.3">
      <c r="N47" s="1"/>
      <c r="O47" s="1"/>
      <c r="P47" s="1"/>
      <c r="Q47" s="1"/>
      <c r="R47" s="1"/>
      <c r="S47" s="1"/>
      <c r="T47" s="1"/>
      <c r="U47" s="1"/>
      <c r="V47" s="1"/>
      <c r="W47" s="1"/>
      <c r="AE47" s="2"/>
      <c r="AF47" s="2"/>
      <c r="AG47" s="2"/>
    </row>
    <row r="48" spans="14:33" x14ac:dyDescent="0.3">
      <c r="N48" s="1"/>
      <c r="O48" s="1"/>
      <c r="P48" s="1"/>
      <c r="Q48" s="1"/>
      <c r="R48" s="1"/>
      <c r="S48" s="1"/>
      <c r="T48" s="1"/>
      <c r="U48" s="1"/>
      <c r="V48" s="1"/>
      <c r="W48" s="1"/>
      <c r="AE48" s="2"/>
      <c r="AF48" s="2"/>
      <c r="AG48" s="2"/>
    </row>
    <row r="49" spans="14:33" x14ac:dyDescent="0.3">
      <c r="N49" s="1"/>
      <c r="O49" s="1"/>
      <c r="P49" s="1"/>
      <c r="Q49" s="1"/>
      <c r="R49" s="1"/>
      <c r="S49" s="1"/>
      <c r="T49" s="1"/>
      <c r="U49" s="1"/>
      <c r="V49" s="1"/>
      <c r="W49" s="1"/>
      <c r="AE49" s="2"/>
      <c r="AF49" s="2"/>
      <c r="AG49" s="2"/>
    </row>
    <row r="50" spans="14:33" x14ac:dyDescent="0.3">
      <c r="N50" s="1"/>
      <c r="O50" s="1"/>
      <c r="P50" s="1"/>
      <c r="Q50" s="1"/>
      <c r="R50" s="1"/>
      <c r="S50" s="1"/>
      <c r="T50" s="1"/>
      <c r="U50" s="1"/>
      <c r="V50" s="1"/>
      <c r="W50" s="1"/>
      <c r="AE50" s="2"/>
      <c r="AF50" s="2"/>
      <c r="AG50" s="2"/>
    </row>
    <row r="51" spans="14:33" x14ac:dyDescent="0.3">
      <c r="N51" s="1"/>
      <c r="O51" s="1"/>
      <c r="P51" s="1"/>
      <c r="Q51" s="1"/>
      <c r="R51" s="1"/>
      <c r="S51" s="1"/>
      <c r="T51" s="1"/>
      <c r="U51" s="1"/>
      <c r="V51" s="1"/>
      <c r="W51" s="1"/>
      <c r="AE51" s="2"/>
      <c r="AF51" s="2"/>
      <c r="AG51" s="2"/>
    </row>
    <row r="52" spans="14:33" x14ac:dyDescent="0.3">
      <c r="N52" s="1"/>
      <c r="O52" s="1"/>
      <c r="P52" s="1"/>
      <c r="Q52" s="1"/>
      <c r="R52" s="1"/>
      <c r="S52" s="1"/>
      <c r="T52" s="1"/>
      <c r="U52" s="1"/>
      <c r="V52" s="1"/>
      <c r="W52" s="1"/>
      <c r="AE52" s="2"/>
      <c r="AF52" s="2"/>
      <c r="AG52" s="2"/>
    </row>
    <row r="53" spans="14:33" x14ac:dyDescent="0.3">
      <c r="N53" s="1"/>
      <c r="O53" s="1"/>
      <c r="P53" s="1"/>
      <c r="Q53" s="1"/>
      <c r="R53" s="1"/>
      <c r="S53" s="1"/>
      <c r="T53" s="1"/>
      <c r="U53" s="1"/>
      <c r="V53" s="1"/>
      <c r="W53" s="1"/>
      <c r="AE53" s="2"/>
      <c r="AF53" s="2"/>
      <c r="AG53" s="2"/>
    </row>
    <row r="54" spans="14:33" x14ac:dyDescent="0.3">
      <c r="N54" s="1"/>
      <c r="O54" s="1"/>
      <c r="P54" s="1"/>
      <c r="Q54" s="1"/>
      <c r="R54" s="1"/>
      <c r="S54" s="1"/>
      <c r="T54" s="1"/>
      <c r="U54" s="1"/>
      <c r="V54" s="1"/>
      <c r="W54" s="1"/>
      <c r="AE54" s="2"/>
      <c r="AF54" s="2"/>
      <c r="AG54" s="2"/>
    </row>
    <row r="55" spans="14:33" x14ac:dyDescent="0.3">
      <c r="N55" s="1"/>
      <c r="O55" s="1"/>
      <c r="P55" s="1"/>
      <c r="Q55" s="1"/>
      <c r="R55" s="1"/>
      <c r="S55" s="1"/>
      <c r="T55" s="1"/>
      <c r="U55" s="1"/>
      <c r="V55" s="1"/>
      <c r="W55" s="1"/>
      <c r="AE55" s="2"/>
      <c r="AF55" s="2"/>
      <c r="AG55" s="2"/>
    </row>
    <row r="56" spans="14:33" x14ac:dyDescent="0.3">
      <c r="N56" s="1"/>
      <c r="O56" s="1"/>
      <c r="P56" s="1"/>
      <c r="Q56" s="1"/>
      <c r="R56" s="1"/>
      <c r="S56" s="1"/>
      <c r="T56" s="1"/>
      <c r="U56" s="1"/>
      <c r="V56" s="1"/>
      <c r="W56" s="1"/>
      <c r="AE56" s="2"/>
      <c r="AF56" s="2"/>
      <c r="AG56" s="2"/>
    </row>
  </sheetData>
  <conditionalFormatting sqref="E6:E26">
    <cfRule type="top10" dxfId="20" priority="3" percent="1" rank="10"/>
  </conditionalFormatting>
  <conditionalFormatting sqref="I6:I26">
    <cfRule type="cellIs" dxfId="19" priority="1" operator="lessThan">
      <formula>0</formula>
    </cfRule>
    <cfRule type="cellIs" dxfId="18" priority="2" operator="greaterThan">
      <formula>0</formula>
    </cfRule>
  </conditionalFormatting>
  <conditionalFormatting sqref="N6:N26">
    <cfRule type="top10" dxfId="17" priority="4276" percent="1" bottom="1" rank="10"/>
    <cfRule type="top10" dxfId="16" priority="4277" percent="1" rank="10"/>
  </conditionalFormatting>
  <conditionalFormatting sqref="P6:P26">
    <cfRule type="top10" dxfId="15" priority="4278" percent="1" bottom="1" rank="10"/>
    <cfRule type="top10" dxfId="14" priority="4279" percent="1" rank="10"/>
  </conditionalFormatting>
  <conditionalFormatting sqref="R6:R26">
    <cfRule type="top10" dxfId="13" priority="4280" percent="1" bottom="1" rank="10"/>
    <cfRule type="top10" dxfId="12" priority="4281" percent="1" rank="10"/>
  </conditionalFormatting>
  <conditionalFormatting sqref="T6:T26">
    <cfRule type="top10" dxfId="11" priority="4282" percent="1" bottom="1" rank="10"/>
    <cfRule type="top10" dxfId="10" priority="4283" percent="1" rank="10"/>
  </conditionalFormatting>
  <conditionalFormatting sqref="V6:V26">
    <cfRule type="top10" dxfId="9" priority="4284" percent="1" bottom="1" rank="10"/>
    <cfRule type="top10" dxfId="8" priority="4285" percent="1" rank="10"/>
  </conditionalFormatting>
  <conditionalFormatting sqref="AF6:AG26">
    <cfRule type="top10" dxfId="7" priority="4286" percent="1" bottom="1" rank="10"/>
    <cfRule type="top10" dxfId="6" priority="4287" percent="1" rank="10"/>
  </conditionalFormatting>
  <conditionalFormatting sqref="L6:L26">
    <cfRule type="top10" dxfId="5" priority="4288" percent="1" bottom="1" rank="10"/>
    <cfRule type="top10" dxfId="4" priority="4289" percent="1" rank="10"/>
  </conditionalFormatting>
  <conditionalFormatting sqref="X6:X26 Z6:Z26">
    <cfRule type="top10" dxfId="3" priority="4290" percent="1" bottom="1" rank="10"/>
    <cfRule type="top10" dxfId="2" priority="4291" percent="1" rank="10"/>
  </conditionalFormatting>
  <conditionalFormatting sqref="AB6:AB26 AD6:AD26">
    <cfRule type="top10" dxfId="1" priority="4294" percent="1" bottom="1" rank="10"/>
    <cfRule type="top10" dxfId="0" priority="4295" percent="1" rank="10"/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1A0A-3797-43A4-B0FE-92748F9A5AF5}">
  <dimension ref="D27"/>
  <sheetViews>
    <sheetView workbookViewId="0">
      <selection activeCell="D29" sqref="D29"/>
    </sheetView>
  </sheetViews>
  <sheetFormatPr baseColWidth="10" defaultRowHeight="14.4" x14ac:dyDescent="0.3"/>
  <sheetData>
    <row r="27" spans="4:4" x14ac:dyDescent="0.3">
      <c r="D27" t="s">
        <v>223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058C4-288C-46B4-A7B7-9393E56C3E75}">
  <dimension ref="A1:AP529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G4" sqref="G4"/>
    </sheetView>
  </sheetViews>
  <sheetFormatPr baseColWidth="10" defaultColWidth="11.44140625" defaultRowHeight="14.4" x14ac:dyDescent="0.3"/>
  <cols>
    <col min="6" max="6" width="14" customWidth="1"/>
    <col min="25" max="28" width="12.88671875" customWidth="1"/>
  </cols>
  <sheetData>
    <row r="1" spans="1:4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28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  <c r="O1" t="s">
        <v>34</v>
      </c>
      <c r="P1" t="s">
        <v>35</v>
      </c>
      <c r="Q1" t="s">
        <v>36</v>
      </c>
      <c r="R1" t="s">
        <v>37</v>
      </c>
      <c r="S1" t="s">
        <v>38</v>
      </c>
      <c r="T1" t="s">
        <v>39</v>
      </c>
      <c r="U1" t="s">
        <v>40</v>
      </c>
      <c r="V1" t="s">
        <v>14</v>
      </c>
      <c r="W1" t="s">
        <v>41</v>
      </c>
      <c r="X1" t="s">
        <v>24</v>
      </c>
      <c r="Y1" t="s">
        <v>27</v>
      </c>
      <c r="Z1" t="s">
        <v>26</v>
      </c>
      <c r="AA1" t="s">
        <v>42</v>
      </c>
      <c r="AB1" t="s">
        <v>43</v>
      </c>
      <c r="AC1" t="s">
        <v>15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16</v>
      </c>
      <c r="AP1" t="s">
        <v>15</v>
      </c>
    </row>
    <row r="2" spans="1:42" x14ac:dyDescent="0.3">
      <c r="A2">
        <v>1</v>
      </c>
      <c r="B2">
        <v>2023</v>
      </c>
      <c r="C2">
        <v>99</v>
      </c>
      <c r="D2">
        <v>99</v>
      </c>
      <c r="E2">
        <v>31915</v>
      </c>
      <c r="F2">
        <v>170</v>
      </c>
      <c r="G2">
        <v>99</v>
      </c>
      <c r="H2">
        <v>1445714</v>
      </c>
      <c r="I2">
        <v>84.325300176944253</v>
      </c>
      <c r="J2">
        <v>12.679091517194868</v>
      </c>
      <c r="K2">
        <v>14.863773371151597</v>
      </c>
      <c r="L2">
        <v>14.358930027038088</v>
      </c>
      <c r="M2">
        <v>58.748413945370544</v>
      </c>
      <c r="N2">
        <v>59.036753317161583</v>
      </c>
      <c r="O2">
        <v>11.68082045283699</v>
      </c>
      <c r="P2">
        <v>47.854997612457389</v>
      </c>
      <c r="Q2">
        <v>47.110086480351995</v>
      </c>
      <c r="R2">
        <v>126.43653319555663</v>
      </c>
      <c r="S2">
        <v>126.77317664903916</v>
      </c>
      <c r="T2">
        <v>88.201936099741815</v>
      </c>
      <c r="U2">
        <v>84.549890018902815</v>
      </c>
      <c r="V2">
        <v>2.1846818539567288</v>
      </c>
      <c r="W2">
        <v>60.5271706575436</v>
      </c>
      <c r="X2">
        <v>99</v>
      </c>
      <c r="Y2">
        <v>476301</v>
      </c>
      <c r="Z2">
        <v>970217</v>
      </c>
      <c r="AA2">
        <v>60.639272451420659</v>
      </c>
      <c r="AB2">
        <v>60.491336360830637</v>
      </c>
      <c r="AC2">
        <v>87504978</v>
      </c>
      <c r="AD2">
        <v>967239</v>
      </c>
      <c r="AE2">
        <v>967432</v>
      </c>
      <c r="AF2">
        <v>967513</v>
      </c>
      <c r="AG2">
        <v>967807</v>
      </c>
      <c r="AH2">
        <v>967522</v>
      </c>
      <c r="AI2">
        <v>967503</v>
      </c>
      <c r="AJ2">
        <v>967750</v>
      </c>
      <c r="AK2">
        <v>967806</v>
      </c>
      <c r="AL2">
        <v>971076</v>
      </c>
      <c r="AM2">
        <v>971076</v>
      </c>
      <c r="AN2">
        <v>999</v>
      </c>
      <c r="AO2">
        <v>999</v>
      </c>
      <c r="AP2">
        <v>12896875</v>
      </c>
    </row>
    <row r="3" spans="1:42" x14ac:dyDescent="0.3">
      <c r="A3">
        <v>1</v>
      </c>
      <c r="B3">
        <v>2023</v>
      </c>
      <c r="C3">
        <v>99</v>
      </c>
      <c r="D3">
        <v>99</v>
      </c>
      <c r="E3">
        <v>31915</v>
      </c>
      <c r="F3">
        <v>176</v>
      </c>
      <c r="G3">
        <v>99</v>
      </c>
      <c r="H3">
        <v>15350</v>
      </c>
      <c r="I3">
        <v>84.752256677525281</v>
      </c>
      <c r="J3">
        <v>12.91677133602172</v>
      </c>
      <c r="K3">
        <v>14.732923686818598</v>
      </c>
      <c r="M3">
        <v>57.222675916749267</v>
      </c>
      <c r="O3">
        <v>11.755090176388991</v>
      </c>
      <c r="P3">
        <v>47.642262455398438</v>
      </c>
      <c r="Q3">
        <v>46.996564255037995</v>
      </c>
      <c r="R3">
        <v>121.07096134786916</v>
      </c>
      <c r="S3">
        <v>119.23961154786284</v>
      </c>
      <c r="T3">
        <v>87.275731610862749</v>
      </c>
      <c r="U3">
        <v>83.071091484312845</v>
      </c>
      <c r="V3">
        <v>1.8161523507968769</v>
      </c>
      <c r="W3">
        <v>59.760065146579798</v>
      </c>
      <c r="X3">
        <v>99</v>
      </c>
      <c r="Y3">
        <v>0</v>
      </c>
      <c r="Z3">
        <v>15166</v>
      </c>
      <c r="AA3">
        <v>60.48509824607676</v>
      </c>
      <c r="AC3">
        <v>917317</v>
      </c>
      <c r="AD3">
        <v>15127</v>
      </c>
      <c r="AE3">
        <v>15135</v>
      </c>
      <c r="AF3">
        <v>15133</v>
      </c>
      <c r="AG3">
        <v>15137</v>
      </c>
      <c r="AH3">
        <v>15134</v>
      </c>
      <c r="AI3">
        <v>15135</v>
      </c>
      <c r="AJ3">
        <v>15135</v>
      </c>
      <c r="AK3">
        <v>15137</v>
      </c>
      <c r="AL3">
        <v>15172</v>
      </c>
      <c r="AM3">
        <v>15172</v>
      </c>
      <c r="AN3">
        <v>999</v>
      </c>
      <c r="AO3">
        <v>999</v>
      </c>
      <c r="AP3">
        <v>155626</v>
      </c>
    </row>
    <row r="4" spans="1:42" x14ac:dyDescent="0.3">
      <c r="A4">
        <v>2</v>
      </c>
      <c r="B4">
        <v>2023</v>
      </c>
      <c r="C4">
        <v>99</v>
      </c>
      <c r="D4">
        <v>99</v>
      </c>
      <c r="E4">
        <v>22015</v>
      </c>
      <c r="F4">
        <v>170</v>
      </c>
      <c r="G4">
        <v>3</v>
      </c>
      <c r="H4">
        <v>29940</v>
      </c>
      <c r="I4">
        <v>84.678901135604974</v>
      </c>
      <c r="J4">
        <v>13.028416794849804</v>
      </c>
      <c r="K4">
        <v>15.046475582654212</v>
      </c>
      <c r="L4">
        <v>14.321042719712972</v>
      </c>
      <c r="M4">
        <v>59.503128383383576</v>
      </c>
      <c r="N4">
        <v>59.792035766780849</v>
      </c>
      <c r="O4">
        <v>12.269913974819181</v>
      </c>
      <c r="P4">
        <v>47.71811086423974</v>
      </c>
      <c r="Q4">
        <v>47.238817026611208</v>
      </c>
      <c r="R4">
        <v>131.37321255625821</v>
      </c>
      <c r="S4">
        <v>132.11775764826521</v>
      </c>
      <c r="T4">
        <v>88.488009986948384</v>
      </c>
      <c r="U4">
        <v>85.87556034727389</v>
      </c>
      <c r="V4">
        <v>2.0180587878044065</v>
      </c>
      <c r="W4">
        <v>60.540748162992621</v>
      </c>
      <c r="X4">
        <v>99</v>
      </c>
      <c r="Y4">
        <v>12310</v>
      </c>
      <c r="AD4">
        <v>17553</v>
      </c>
      <c r="AE4">
        <v>17549</v>
      </c>
      <c r="AF4">
        <v>17553</v>
      </c>
      <c r="AG4">
        <v>17553</v>
      </c>
      <c r="AH4">
        <v>17553</v>
      </c>
      <c r="AI4">
        <v>17549</v>
      </c>
      <c r="AJ4">
        <v>17553</v>
      </c>
      <c r="AK4">
        <v>17553</v>
      </c>
      <c r="AL4">
        <v>17623</v>
      </c>
      <c r="AM4">
        <v>17623</v>
      </c>
      <c r="AO4">
        <v>999</v>
      </c>
    </row>
    <row r="5" spans="1:42" x14ac:dyDescent="0.3">
      <c r="A5">
        <v>2</v>
      </c>
      <c r="B5">
        <v>2023</v>
      </c>
      <c r="C5">
        <v>99</v>
      </c>
      <c r="D5">
        <v>99</v>
      </c>
      <c r="E5">
        <v>22015</v>
      </c>
      <c r="F5">
        <v>170</v>
      </c>
      <c r="G5">
        <v>4</v>
      </c>
      <c r="H5">
        <v>81952</v>
      </c>
      <c r="I5">
        <v>84.395527869972852</v>
      </c>
      <c r="J5">
        <v>12.210048826586828</v>
      </c>
      <c r="K5">
        <v>14.40271461863078</v>
      </c>
      <c r="L5">
        <v>14.377119895916669</v>
      </c>
      <c r="M5">
        <v>60.455438684889998</v>
      </c>
      <c r="N5">
        <v>60.645224134821682</v>
      </c>
      <c r="O5">
        <v>11.114712086389869</v>
      </c>
      <c r="P5">
        <v>46.068783068783077</v>
      </c>
      <c r="Q5">
        <v>45.372921390778529</v>
      </c>
      <c r="R5">
        <v>123.6682724095589</v>
      </c>
      <c r="S5">
        <v>124.67754934987251</v>
      </c>
      <c r="T5">
        <v>88.817497955846193</v>
      </c>
      <c r="U5">
        <v>85.440518271588942</v>
      </c>
      <c r="V5">
        <v>2.1926657920439534</v>
      </c>
      <c r="W5">
        <v>60.809083365872723</v>
      </c>
      <c r="X5">
        <v>99</v>
      </c>
      <c r="Y5">
        <v>50098</v>
      </c>
      <c r="AD5">
        <v>31745</v>
      </c>
      <c r="AE5">
        <v>31754</v>
      </c>
      <c r="AF5">
        <v>31755</v>
      </c>
      <c r="AG5">
        <v>31763</v>
      </c>
      <c r="AH5">
        <v>31752</v>
      </c>
      <c r="AI5">
        <v>31752</v>
      </c>
      <c r="AJ5">
        <v>31761</v>
      </c>
      <c r="AK5">
        <v>31763</v>
      </c>
      <c r="AL5">
        <v>31798</v>
      </c>
      <c r="AM5">
        <v>31798</v>
      </c>
      <c r="AO5">
        <v>999</v>
      </c>
    </row>
    <row r="6" spans="1:42" x14ac:dyDescent="0.3">
      <c r="A6">
        <v>2</v>
      </c>
      <c r="B6">
        <v>2023</v>
      </c>
      <c r="C6">
        <v>99</v>
      </c>
      <c r="D6">
        <v>99</v>
      </c>
      <c r="E6">
        <v>22015</v>
      </c>
      <c r="F6">
        <v>170</v>
      </c>
      <c r="G6">
        <v>5</v>
      </c>
      <c r="H6">
        <v>1253249</v>
      </c>
      <c r="I6">
        <v>84.276641218158019</v>
      </c>
      <c r="J6">
        <v>12.691446944894382</v>
      </c>
      <c r="K6">
        <v>14.878647480691264</v>
      </c>
      <c r="L6">
        <v>14.357364871076349</v>
      </c>
      <c r="M6">
        <v>58.628353714599655</v>
      </c>
      <c r="N6">
        <v>58.734154409733016</v>
      </c>
      <c r="O6">
        <v>11.708492958053515</v>
      </c>
      <c r="P6">
        <v>47.93736130503985</v>
      </c>
      <c r="Q6">
        <v>47.192064365839954</v>
      </c>
      <c r="R6">
        <v>126.44925388224802</v>
      </c>
      <c r="S6">
        <v>126.83824472155015</v>
      </c>
      <c r="T6">
        <v>88.122054067664862</v>
      </c>
      <c r="U6">
        <v>84.461203729668995</v>
      </c>
      <c r="V6">
        <v>2.1872005357968813</v>
      </c>
      <c r="W6">
        <v>60.501440655448363</v>
      </c>
      <c r="X6">
        <v>99</v>
      </c>
      <c r="Y6">
        <v>381489</v>
      </c>
      <c r="AD6">
        <v>869888</v>
      </c>
      <c r="AE6">
        <v>870080</v>
      </c>
      <c r="AF6">
        <v>870155</v>
      </c>
      <c r="AG6">
        <v>870427</v>
      </c>
      <c r="AH6">
        <v>870165</v>
      </c>
      <c r="AI6">
        <v>870151</v>
      </c>
      <c r="AJ6">
        <v>870372</v>
      </c>
      <c r="AK6">
        <v>870426</v>
      </c>
      <c r="AL6">
        <v>873535</v>
      </c>
      <c r="AM6">
        <v>873535</v>
      </c>
      <c r="AO6">
        <v>999</v>
      </c>
    </row>
    <row r="7" spans="1:42" x14ac:dyDescent="0.3">
      <c r="A7">
        <v>2</v>
      </c>
      <c r="B7">
        <v>2023</v>
      </c>
      <c r="C7">
        <v>99</v>
      </c>
      <c r="D7">
        <v>99</v>
      </c>
      <c r="E7">
        <v>22015</v>
      </c>
      <c r="F7">
        <v>170</v>
      </c>
      <c r="G7">
        <v>6</v>
      </c>
      <c r="H7">
        <v>70880</v>
      </c>
      <c r="I7">
        <v>84.687856941308112</v>
      </c>
      <c r="J7">
        <v>12.579318515466049</v>
      </c>
      <c r="K7">
        <v>14.814873393266524</v>
      </c>
      <c r="L7">
        <v>14.356392069517172</v>
      </c>
      <c r="M7">
        <v>59.321418819711155</v>
      </c>
      <c r="N7">
        <v>59.849331948117083</v>
      </c>
      <c r="O7">
        <v>11.237582406262998</v>
      </c>
      <c r="P7">
        <v>48.014397568639566</v>
      </c>
      <c r="Q7">
        <v>47.116963733772927</v>
      </c>
      <c r="R7">
        <v>127.6933971981871</v>
      </c>
      <c r="S7">
        <v>126.27853316852078</v>
      </c>
      <c r="T7">
        <v>89.204428082280145</v>
      </c>
      <c r="U7">
        <v>85.019308498313762</v>
      </c>
      <c r="V7">
        <v>2.2355548778004781</v>
      </c>
      <c r="W7">
        <v>60.654373589164784</v>
      </c>
      <c r="X7">
        <v>99</v>
      </c>
      <c r="Y7">
        <v>31981</v>
      </c>
      <c r="AD7">
        <v>38827</v>
      </c>
      <c r="AE7">
        <v>38821</v>
      </c>
      <c r="AF7">
        <v>38821</v>
      </c>
      <c r="AG7">
        <v>38832</v>
      </c>
      <c r="AH7">
        <v>38826</v>
      </c>
      <c r="AI7">
        <v>38824</v>
      </c>
      <c r="AJ7">
        <v>38832</v>
      </c>
      <c r="AK7">
        <v>38832</v>
      </c>
      <c r="AL7">
        <v>38843</v>
      </c>
      <c r="AM7">
        <v>38843</v>
      </c>
      <c r="AO7">
        <v>999</v>
      </c>
    </row>
    <row r="8" spans="1:42" x14ac:dyDescent="0.3">
      <c r="A8">
        <v>2</v>
      </c>
      <c r="B8">
        <v>2023</v>
      </c>
      <c r="C8">
        <v>99</v>
      </c>
      <c r="D8">
        <v>99</v>
      </c>
      <c r="E8">
        <v>22015</v>
      </c>
      <c r="F8">
        <v>170</v>
      </c>
      <c r="G8">
        <v>7</v>
      </c>
      <c r="H8">
        <v>329</v>
      </c>
      <c r="I8">
        <v>89.78966565349549</v>
      </c>
      <c r="J8">
        <v>13.995774647887323</v>
      </c>
      <c r="K8">
        <v>17.773943661971831</v>
      </c>
      <c r="L8">
        <v>15.287380952380955</v>
      </c>
      <c r="M8">
        <v>60.654929577464813</v>
      </c>
      <c r="N8">
        <v>62.104523809523791</v>
      </c>
      <c r="O8">
        <v>12.485915492957751</v>
      </c>
      <c r="P8">
        <v>47.7887323943662</v>
      </c>
      <c r="Q8">
        <v>47.718309859154928</v>
      </c>
      <c r="R8">
        <v>140.05281690140845</v>
      </c>
      <c r="S8">
        <v>147.41901408450701</v>
      </c>
      <c r="T8">
        <v>89.497560975609801</v>
      </c>
      <c r="U8">
        <v>88.184668989547049</v>
      </c>
      <c r="V8">
        <v>3.7781690140845008</v>
      </c>
      <c r="W8">
        <v>59.091185410334361</v>
      </c>
      <c r="X8">
        <v>99</v>
      </c>
      <c r="Y8">
        <v>42</v>
      </c>
      <c r="AD8">
        <v>284</v>
      </c>
      <c r="AE8">
        <v>284</v>
      </c>
      <c r="AF8">
        <v>284</v>
      </c>
      <c r="AG8">
        <v>284</v>
      </c>
      <c r="AH8">
        <v>284</v>
      </c>
      <c r="AI8">
        <v>284</v>
      </c>
      <c r="AJ8">
        <v>284</v>
      </c>
      <c r="AK8">
        <v>284</v>
      </c>
      <c r="AL8">
        <v>287</v>
      </c>
      <c r="AM8">
        <v>287</v>
      </c>
      <c r="AO8">
        <v>999</v>
      </c>
    </row>
    <row r="9" spans="1:42" x14ac:dyDescent="0.3">
      <c r="A9">
        <v>2</v>
      </c>
      <c r="B9">
        <v>2023</v>
      </c>
      <c r="C9">
        <v>99</v>
      </c>
      <c r="D9">
        <v>99</v>
      </c>
      <c r="E9">
        <v>22015</v>
      </c>
      <c r="F9">
        <v>170</v>
      </c>
      <c r="G9">
        <v>8</v>
      </c>
      <c r="H9">
        <v>3205</v>
      </c>
      <c r="I9">
        <v>90.443616224648892</v>
      </c>
      <c r="J9">
        <v>15.36645299145296</v>
      </c>
      <c r="K9">
        <v>17.849768600925628</v>
      </c>
      <c r="L9">
        <v>14.867506561679788</v>
      </c>
      <c r="M9">
        <v>62.548166607333457</v>
      </c>
      <c r="N9">
        <v>57.570211640211582</v>
      </c>
      <c r="O9">
        <v>12.64537695590332</v>
      </c>
      <c r="P9">
        <v>43.830067687923041</v>
      </c>
      <c r="Q9">
        <v>42.769230769230795</v>
      </c>
      <c r="R9">
        <v>123.19274537695588</v>
      </c>
      <c r="S9">
        <v>121.9676386913229</v>
      </c>
      <c r="T9">
        <v>91.066690215471652</v>
      </c>
      <c r="U9">
        <v>89.283292122924749</v>
      </c>
      <c r="V9">
        <v>2.4833156094726654</v>
      </c>
      <c r="W9">
        <v>58.735725429017194</v>
      </c>
      <c r="X9">
        <v>99</v>
      </c>
      <c r="Y9">
        <v>381</v>
      </c>
      <c r="AD9">
        <v>2808</v>
      </c>
      <c r="AE9">
        <v>2809</v>
      </c>
      <c r="AF9">
        <v>2812</v>
      </c>
      <c r="AG9">
        <v>2812</v>
      </c>
      <c r="AH9">
        <v>2807</v>
      </c>
      <c r="AI9">
        <v>2808</v>
      </c>
      <c r="AJ9">
        <v>2812</v>
      </c>
      <c r="AK9">
        <v>2812</v>
      </c>
      <c r="AL9">
        <v>2831</v>
      </c>
      <c r="AM9">
        <v>2831</v>
      </c>
      <c r="AO9">
        <v>999</v>
      </c>
    </row>
    <row r="10" spans="1:42" x14ac:dyDescent="0.3">
      <c r="A10">
        <v>2</v>
      </c>
      <c r="B10">
        <v>2023</v>
      </c>
      <c r="C10">
        <v>99</v>
      </c>
      <c r="D10">
        <v>99</v>
      </c>
      <c r="E10">
        <v>22015</v>
      </c>
      <c r="F10">
        <v>170</v>
      </c>
      <c r="G10">
        <v>12</v>
      </c>
      <c r="H10">
        <v>6159</v>
      </c>
      <c r="I10">
        <v>83.925020295502478</v>
      </c>
      <c r="J10">
        <v>11.695076622106283</v>
      </c>
      <c r="K10">
        <v>13.425590872045651</v>
      </c>
      <c r="M10">
        <v>59.327563162184305</v>
      </c>
      <c r="O10">
        <v>11.326336375488898</v>
      </c>
      <c r="P10">
        <v>46.644987775061118</v>
      </c>
      <c r="Q10">
        <v>46.020537897310497</v>
      </c>
      <c r="R10">
        <v>117.74119947848762</v>
      </c>
      <c r="S10">
        <v>117.47897653194262</v>
      </c>
      <c r="T10">
        <v>87.835460301996974</v>
      </c>
      <c r="U10">
        <v>83.431368728689691</v>
      </c>
      <c r="V10">
        <v>1.7305142499393675</v>
      </c>
      <c r="W10">
        <v>61.490664068842342</v>
      </c>
      <c r="X10">
        <v>99</v>
      </c>
      <c r="Y10">
        <v>0</v>
      </c>
      <c r="AD10">
        <v>6134</v>
      </c>
      <c r="AE10">
        <v>6135</v>
      </c>
      <c r="AF10">
        <v>6133</v>
      </c>
      <c r="AG10">
        <v>6136</v>
      </c>
      <c r="AH10">
        <v>6135</v>
      </c>
      <c r="AI10">
        <v>6135</v>
      </c>
      <c r="AJ10">
        <v>6136</v>
      </c>
      <c r="AK10">
        <v>6136</v>
      </c>
      <c r="AL10">
        <v>6159</v>
      </c>
      <c r="AM10">
        <v>6159</v>
      </c>
      <c r="AO10">
        <v>999</v>
      </c>
    </row>
    <row r="11" spans="1:42" x14ac:dyDescent="0.3">
      <c r="A11">
        <v>2</v>
      </c>
      <c r="B11">
        <v>2023</v>
      </c>
      <c r="C11">
        <v>99</v>
      </c>
      <c r="D11">
        <v>99</v>
      </c>
      <c r="E11">
        <v>22015</v>
      </c>
      <c r="F11">
        <v>176</v>
      </c>
      <c r="G11">
        <v>3</v>
      </c>
      <c r="H11">
        <v>25</v>
      </c>
      <c r="I11">
        <v>79.739999999999995</v>
      </c>
      <c r="J11">
        <v>13.839999999999998</v>
      </c>
      <c r="K11">
        <v>16.191999999999997</v>
      </c>
      <c r="M11">
        <v>53.503999999999998</v>
      </c>
      <c r="O11">
        <v>13.087999999999999</v>
      </c>
      <c r="P11">
        <v>47.16</v>
      </c>
      <c r="Q11">
        <v>46.16</v>
      </c>
      <c r="R11">
        <v>144.28</v>
      </c>
      <c r="S11">
        <v>126.8</v>
      </c>
      <c r="T11">
        <v>86.816000000000003</v>
      </c>
      <c r="U11">
        <v>82.784000000000006</v>
      </c>
      <c r="V11">
        <v>2.3519999999999985</v>
      </c>
      <c r="W11">
        <v>59.119999999999983</v>
      </c>
      <c r="X11">
        <v>99</v>
      </c>
      <c r="Y11">
        <v>0</v>
      </c>
      <c r="AD11">
        <v>25</v>
      </c>
      <c r="AE11">
        <v>25</v>
      </c>
      <c r="AF11">
        <v>25</v>
      </c>
      <c r="AG11">
        <v>25</v>
      </c>
      <c r="AH11">
        <v>25</v>
      </c>
      <c r="AI11">
        <v>25</v>
      </c>
      <c r="AJ11">
        <v>25</v>
      </c>
      <c r="AK11">
        <v>25</v>
      </c>
      <c r="AL11">
        <v>25</v>
      </c>
      <c r="AM11">
        <v>25</v>
      </c>
      <c r="AO11">
        <v>999</v>
      </c>
    </row>
    <row r="12" spans="1:42" x14ac:dyDescent="0.3">
      <c r="A12">
        <v>2</v>
      </c>
      <c r="B12">
        <v>2023</v>
      </c>
      <c r="C12">
        <v>99</v>
      </c>
      <c r="D12">
        <v>99</v>
      </c>
      <c r="E12">
        <v>22015</v>
      </c>
      <c r="F12">
        <v>176</v>
      </c>
      <c r="G12">
        <v>4</v>
      </c>
      <c r="H12">
        <v>1</v>
      </c>
      <c r="I12">
        <v>91.8</v>
      </c>
      <c r="J12">
        <v>17.8</v>
      </c>
      <c r="K12">
        <v>24.2</v>
      </c>
      <c r="M12">
        <v>75.600000000000023</v>
      </c>
      <c r="O12">
        <v>3.2</v>
      </c>
      <c r="P12">
        <v>45</v>
      </c>
      <c r="Q12">
        <v>53</v>
      </c>
      <c r="R12">
        <v>127</v>
      </c>
      <c r="S12">
        <v>144</v>
      </c>
      <c r="T12">
        <v>95</v>
      </c>
      <c r="U12">
        <v>90</v>
      </c>
      <c r="V12">
        <v>6.3999999999999986</v>
      </c>
      <c r="W12">
        <v>56</v>
      </c>
      <c r="X12">
        <v>99</v>
      </c>
      <c r="Y12">
        <v>0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O12">
        <v>999</v>
      </c>
    </row>
    <row r="13" spans="1:42" x14ac:dyDescent="0.3">
      <c r="A13">
        <v>2</v>
      </c>
      <c r="B13">
        <v>2023</v>
      </c>
      <c r="C13">
        <v>99</v>
      </c>
      <c r="D13">
        <v>99</v>
      </c>
      <c r="E13">
        <v>22015</v>
      </c>
      <c r="F13">
        <v>176</v>
      </c>
      <c r="G13">
        <v>5</v>
      </c>
      <c r="H13">
        <v>14132</v>
      </c>
      <c r="I13">
        <v>84.686268044155653</v>
      </c>
      <c r="J13">
        <v>12.946161587119043</v>
      </c>
      <c r="K13">
        <v>14.76347176318432</v>
      </c>
      <c r="M13">
        <v>57.234502083632762</v>
      </c>
      <c r="O13">
        <v>11.758663793103469</v>
      </c>
      <c r="P13">
        <v>47.691716358933824</v>
      </c>
      <c r="Q13">
        <v>47.070119979883607</v>
      </c>
      <c r="R13">
        <v>121.15978159350529</v>
      </c>
      <c r="S13">
        <v>119.40876436781603</v>
      </c>
      <c r="T13">
        <v>87.291830299556139</v>
      </c>
      <c r="U13">
        <v>83.092532607137585</v>
      </c>
      <c r="V13">
        <v>1.8173101760652737</v>
      </c>
      <c r="W13">
        <v>59.679592414378725</v>
      </c>
      <c r="X13">
        <v>99</v>
      </c>
      <c r="Y13">
        <v>0</v>
      </c>
      <c r="AD13">
        <v>13912</v>
      </c>
      <c r="AE13">
        <v>13918</v>
      </c>
      <c r="AF13">
        <v>13916</v>
      </c>
      <c r="AG13">
        <v>13920</v>
      </c>
      <c r="AH13">
        <v>13919</v>
      </c>
      <c r="AI13">
        <v>13919</v>
      </c>
      <c r="AJ13">
        <v>13919</v>
      </c>
      <c r="AK13">
        <v>13920</v>
      </c>
      <c r="AL13">
        <v>13954</v>
      </c>
      <c r="AM13">
        <v>13954</v>
      </c>
      <c r="AO13">
        <v>999</v>
      </c>
    </row>
    <row r="14" spans="1:42" x14ac:dyDescent="0.3">
      <c r="A14">
        <v>2</v>
      </c>
      <c r="B14">
        <v>2023</v>
      </c>
      <c r="C14">
        <v>99</v>
      </c>
      <c r="D14">
        <v>99</v>
      </c>
      <c r="E14">
        <v>22015</v>
      </c>
      <c r="F14">
        <v>176</v>
      </c>
      <c r="G14">
        <v>6</v>
      </c>
      <c r="H14">
        <v>2</v>
      </c>
      <c r="I14">
        <v>82.95</v>
      </c>
      <c r="J14">
        <v>11.8</v>
      </c>
      <c r="K14">
        <v>15.8</v>
      </c>
      <c r="M14">
        <v>58.3</v>
      </c>
      <c r="O14">
        <v>10.7</v>
      </c>
      <c r="P14">
        <v>45</v>
      </c>
      <c r="Q14">
        <v>46</v>
      </c>
      <c r="R14">
        <v>128</v>
      </c>
      <c r="S14">
        <v>111</v>
      </c>
      <c r="T14">
        <v>91.5</v>
      </c>
      <c r="U14">
        <v>84.800000000000011</v>
      </c>
      <c r="V14">
        <v>4</v>
      </c>
      <c r="W14">
        <v>60.5</v>
      </c>
      <c r="X14">
        <v>99</v>
      </c>
      <c r="Y14">
        <v>0</v>
      </c>
      <c r="AD14">
        <v>2</v>
      </c>
      <c r="AE14">
        <v>2</v>
      </c>
      <c r="AF14">
        <v>2</v>
      </c>
      <c r="AG14">
        <v>2</v>
      </c>
      <c r="AH14">
        <v>2</v>
      </c>
      <c r="AI14">
        <v>2</v>
      </c>
      <c r="AJ14">
        <v>2</v>
      </c>
      <c r="AK14">
        <v>2</v>
      </c>
      <c r="AL14">
        <v>2</v>
      </c>
      <c r="AM14">
        <v>2</v>
      </c>
      <c r="AO14">
        <v>999</v>
      </c>
    </row>
    <row r="15" spans="1:42" x14ac:dyDescent="0.3">
      <c r="A15">
        <v>2</v>
      </c>
      <c r="B15">
        <v>2023</v>
      </c>
      <c r="C15">
        <v>99</v>
      </c>
      <c r="D15">
        <v>99</v>
      </c>
      <c r="E15">
        <v>22015</v>
      </c>
      <c r="F15">
        <v>176</v>
      </c>
      <c r="G15">
        <v>12</v>
      </c>
      <c r="H15">
        <v>1190</v>
      </c>
      <c r="I15">
        <v>85.638319327731068</v>
      </c>
      <c r="J15">
        <v>12.550631844987356</v>
      </c>
      <c r="K15">
        <v>14.334903280067277</v>
      </c>
      <c r="M15">
        <v>57.145164003364179</v>
      </c>
      <c r="O15">
        <v>11.694196804037022</v>
      </c>
      <c r="P15">
        <v>47.079191238416179</v>
      </c>
      <c r="Q15">
        <v>46.14898989898991</v>
      </c>
      <c r="R15">
        <v>119.5252525252525</v>
      </c>
      <c r="S15">
        <v>117.09335576114383</v>
      </c>
      <c r="T15">
        <v>87.083025210083989</v>
      </c>
      <c r="U15">
        <v>82.816974789915875</v>
      </c>
      <c r="V15">
        <v>1.7842714350799156</v>
      </c>
      <c r="W15">
        <v>60.731092436974798</v>
      </c>
      <c r="X15">
        <v>99</v>
      </c>
      <c r="Y15">
        <v>0</v>
      </c>
      <c r="AD15">
        <v>1187</v>
      </c>
      <c r="AE15">
        <v>1189</v>
      </c>
      <c r="AF15">
        <v>1189</v>
      </c>
      <c r="AG15">
        <v>1189</v>
      </c>
      <c r="AH15">
        <v>1187</v>
      </c>
      <c r="AI15">
        <v>1188</v>
      </c>
      <c r="AJ15">
        <v>1188</v>
      </c>
      <c r="AK15">
        <v>1189</v>
      </c>
      <c r="AL15">
        <v>1190</v>
      </c>
      <c r="AM15">
        <v>1190</v>
      </c>
      <c r="AO15">
        <v>999</v>
      </c>
    </row>
    <row r="16" spans="1:42" x14ac:dyDescent="0.3">
      <c r="A16">
        <v>3</v>
      </c>
      <c r="B16">
        <v>2023</v>
      </c>
      <c r="C16">
        <v>1</v>
      </c>
      <c r="D16">
        <v>99</v>
      </c>
      <c r="E16">
        <v>31915</v>
      </c>
      <c r="F16">
        <v>99</v>
      </c>
      <c r="G16">
        <v>99</v>
      </c>
      <c r="H16">
        <v>126902</v>
      </c>
      <c r="I16">
        <v>85.99482372224395</v>
      </c>
      <c r="J16">
        <v>12.656606165911379</v>
      </c>
      <c r="K16">
        <v>14.826568516952989</v>
      </c>
      <c r="L16">
        <v>14.443081703659139</v>
      </c>
      <c r="M16">
        <v>59.280616605615847</v>
      </c>
      <c r="N16">
        <v>59.745302644230549</v>
      </c>
      <c r="O16">
        <v>11.776539355383891</v>
      </c>
      <c r="P16">
        <v>48.057450754818866</v>
      </c>
      <c r="Q16">
        <v>47.102491546120611</v>
      </c>
      <c r="R16">
        <v>131.02025892930499</v>
      </c>
      <c r="S16">
        <v>131.62132629107981</v>
      </c>
      <c r="T16">
        <v>88.403614316814881</v>
      </c>
      <c r="U16">
        <v>85.11880427912665</v>
      </c>
      <c r="V16">
        <v>2.1699623510416037</v>
      </c>
      <c r="W16">
        <v>60.57471119446501</v>
      </c>
      <c r="X16">
        <v>99</v>
      </c>
      <c r="Y16">
        <v>41703</v>
      </c>
      <c r="AD16">
        <v>85178</v>
      </c>
      <c r="AE16">
        <v>85176</v>
      </c>
      <c r="AF16">
        <v>85186</v>
      </c>
      <c r="AG16">
        <v>85198</v>
      </c>
      <c r="AH16">
        <v>85186</v>
      </c>
      <c r="AI16">
        <v>85168</v>
      </c>
      <c r="AJ16">
        <v>85197</v>
      </c>
      <c r="AK16">
        <v>85200</v>
      </c>
      <c r="AL16">
        <v>85438</v>
      </c>
      <c r="AM16">
        <v>85438</v>
      </c>
      <c r="AO16">
        <v>999</v>
      </c>
    </row>
    <row r="17" spans="1:41" x14ac:dyDescent="0.3">
      <c r="A17">
        <v>3</v>
      </c>
      <c r="B17">
        <v>2023</v>
      </c>
      <c r="C17">
        <v>2</v>
      </c>
      <c r="D17">
        <v>99</v>
      </c>
      <c r="E17">
        <v>31915</v>
      </c>
      <c r="F17">
        <v>99</v>
      </c>
      <c r="G17">
        <v>99</v>
      </c>
      <c r="H17">
        <v>109159</v>
      </c>
      <c r="I17">
        <v>84.954297675867011</v>
      </c>
      <c r="J17">
        <v>12.661624410259172</v>
      </c>
      <c r="K17">
        <v>14.76380741116887</v>
      </c>
      <c r="L17">
        <v>14.363375859546457</v>
      </c>
      <c r="M17">
        <v>59.03408122085235</v>
      </c>
      <c r="N17">
        <v>59.218861319428328</v>
      </c>
      <c r="O17">
        <v>11.764549473149904</v>
      </c>
      <c r="P17">
        <v>48.208934487549421</v>
      </c>
      <c r="Q17">
        <v>47.270802441924147</v>
      </c>
      <c r="R17">
        <v>131.26048400021364</v>
      </c>
      <c r="S17">
        <v>132.24499853094369</v>
      </c>
      <c r="T17">
        <v>88.427549104465612</v>
      </c>
      <c r="U17">
        <v>84.825082894998914</v>
      </c>
      <c r="V17">
        <v>2.1021830009096978</v>
      </c>
      <c r="W17">
        <v>60.553632774210072</v>
      </c>
      <c r="X17">
        <v>99</v>
      </c>
      <c r="Y17">
        <v>34214</v>
      </c>
      <c r="AD17">
        <v>74821</v>
      </c>
      <c r="AE17">
        <v>74833</v>
      </c>
      <c r="AF17">
        <v>74850</v>
      </c>
      <c r="AG17">
        <v>74879</v>
      </c>
      <c r="AH17">
        <v>74856</v>
      </c>
      <c r="AI17">
        <v>74859</v>
      </c>
      <c r="AJ17">
        <v>74876</v>
      </c>
      <c r="AK17">
        <v>74878</v>
      </c>
      <c r="AL17">
        <v>75095</v>
      </c>
      <c r="AM17">
        <v>75095</v>
      </c>
      <c r="AO17">
        <v>999</v>
      </c>
    </row>
    <row r="18" spans="1:41" x14ac:dyDescent="0.3">
      <c r="A18">
        <v>3</v>
      </c>
      <c r="B18">
        <v>2023</v>
      </c>
      <c r="C18">
        <v>3</v>
      </c>
      <c r="D18">
        <v>99</v>
      </c>
      <c r="E18">
        <v>31915</v>
      </c>
      <c r="F18">
        <v>99</v>
      </c>
      <c r="G18">
        <v>99</v>
      </c>
      <c r="H18">
        <v>131401</v>
      </c>
      <c r="I18">
        <v>84.634965639534272</v>
      </c>
      <c r="J18">
        <v>12.602332195676878</v>
      </c>
      <c r="K18">
        <v>14.718360059137996</v>
      </c>
      <c r="L18">
        <v>14.262078443127535</v>
      </c>
      <c r="M18">
        <v>58.673049016263121</v>
      </c>
      <c r="N18">
        <v>58.767205062353561</v>
      </c>
      <c r="O18">
        <v>11.706089269878518</v>
      </c>
      <c r="P18">
        <v>47.920194254259265</v>
      </c>
      <c r="Q18">
        <v>47.033982349194801</v>
      </c>
      <c r="R18">
        <v>126.09640704945998</v>
      </c>
      <c r="S18">
        <v>125.80637129506468</v>
      </c>
      <c r="T18">
        <v>88.253407403207518</v>
      </c>
      <c r="U18">
        <v>84.42437957032061</v>
      </c>
      <c r="V18">
        <v>2.1160278634611154</v>
      </c>
      <c r="W18">
        <v>60.640154945548367</v>
      </c>
      <c r="X18">
        <v>99</v>
      </c>
      <c r="Y18">
        <v>43397</v>
      </c>
      <c r="AD18">
        <v>87900</v>
      </c>
      <c r="AE18">
        <v>87930</v>
      </c>
      <c r="AF18">
        <v>87928</v>
      </c>
      <c r="AG18">
        <v>87958</v>
      </c>
      <c r="AH18">
        <v>87926</v>
      </c>
      <c r="AI18">
        <v>87928</v>
      </c>
      <c r="AJ18">
        <v>87950</v>
      </c>
      <c r="AK18">
        <v>87957</v>
      </c>
      <c r="AL18">
        <v>88205</v>
      </c>
      <c r="AM18">
        <v>88205</v>
      </c>
      <c r="AO18">
        <v>999</v>
      </c>
    </row>
    <row r="19" spans="1:41" x14ac:dyDescent="0.3">
      <c r="A19">
        <v>3</v>
      </c>
      <c r="B19">
        <v>2023</v>
      </c>
      <c r="C19">
        <v>4</v>
      </c>
      <c r="D19">
        <v>99</v>
      </c>
      <c r="E19">
        <v>31915</v>
      </c>
      <c r="F19">
        <v>99</v>
      </c>
      <c r="G19">
        <v>99</v>
      </c>
      <c r="H19">
        <v>104768</v>
      </c>
      <c r="I19">
        <v>86.02781965867463</v>
      </c>
      <c r="J19">
        <v>12.675714548620377</v>
      </c>
      <c r="K19">
        <v>14.95377712352615</v>
      </c>
      <c r="L19">
        <v>14.54051061946906</v>
      </c>
      <c r="M19">
        <v>59.725521946523855</v>
      </c>
      <c r="N19">
        <v>59.67036603740145</v>
      </c>
      <c r="O19">
        <v>11.74886735054808</v>
      </c>
      <c r="P19">
        <v>47.289391752285525</v>
      </c>
      <c r="Q19">
        <v>46.532871923343663</v>
      </c>
      <c r="R19">
        <v>122.64979058184288</v>
      </c>
      <c r="S19">
        <v>123.34920904434443</v>
      </c>
      <c r="T19">
        <v>89.175785955064484</v>
      </c>
      <c r="U19">
        <v>85.615534336609727</v>
      </c>
      <c r="V19">
        <v>2.278062574905777</v>
      </c>
      <c r="W19">
        <v>60.458374694563219</v>
      </c>
      <c r="X19">
        <v>99</v>
      </c>
      <c r="Y19">
        <v>33925</v>
      </c>
      <c r="AD19">
        <v>70639</v>
      </c>
      <c r="AE19">
        <v>70649</v>
      </c>
      <c r="AF19">
        <v>70651</v>
      </c>
      <c r="AG19">
        <v>70675</v>
      </c>
      <c r="AH19">
        <v>70662</v>
      </c>
      <c r="AI19">
        <v>70653</v>
      </c>
      <c r="AJ19">
        <v>70672</v>
      </c>
      <c r="AK19">
        <v>70674</v>
      </c>
      <c r="AL19">
        <v>70901</v>
      </c>
      <c r="AM19">
        <v>70901</v>
      </c>
      <c r="AO19">
        <v>999</v>
      </c>
    </row>
    <row r="20" spans="1:41" x14ac:dyDescent="0.3">
      <c r="A20">
        <v>3</v>
      </c>
      <c r="B20">
        <v>2023</v>
      </c>
      <c r="C20">
        <v>5</v>
      </c>
      <c r="D20">
        <v>99</v>
      </c>
      <c r="E20">
        <v>31915</v>
      </c>
      <c r="F20">
        <v>99</v>
      </c>
      <c r="G20">
        <v>99</v>
      </c>
      <c r="H20">
        <v>123759</v>
      </c>
      <c r="I20">
        <v>85.14661042833329</v>
      </c>
      <c r="J20">
        <v>12.682525985013449</v>
      </c>
      <c r="K20">
        <v>14.874000507448409</v>
      </c>
      <c r="L20">
        <v>14.399823734472443</v>
      </c>
      <c r="M20">
        <v>59.050237413462121</v>
      </c>
      <c r="N20">
        <v>59.545582224626735</v>
      </c>
      <c r="O20">
        <v>11.74661835748786</v>
      </c>
      <c r="P20">
        <v>47.469733217340874</v>
      </c>
      <c r="Q20">
        <v>46.815165647729749</v>
      </c>
      <c r="R20">
        <v>122.58198354893648</v>
      </c>
      <c r="S20">
        <v>122.64514064179519</v>
      </c>
      <c r="T20">
        <v>88.483296026186352</v>
      </c>
      <c r="U20">
        <v>84.894091029436126</v>
      </c>
      <c r="V20">
        <v>2.1914745224349592</v>
      </c>
      <c r="W20">
        <v>60.566867864155356</v>
      </c>
      <c r="X20">
        <v>99</v>
      </c>
      <c r="Y20">
        <v>40836</v>
      </c>
      <c r="AD20">
        <v>82740</v>
      </c>
      <c r="AE20">
        <v>82767</v>
      </c>
      <c r="AF20">
        <v>82768</v>
      </c>
      <c r="AG20">
        <v>82800</v>
      </c>
      <c r="AH20">
        <v>82764</v>
      </c>
      <c r="AI20">
        <v>82766</v>
      </c>
      <c r="AJ20">
        <v>82791</v>
      </c>
      <c r="AK20">
        <v>82799</v>
      </c>
      <c r="AL20">
        <v>83094</v>
      </c>
      <c r="AM20">
        <v>83094</v>
      </c>
      <c r="AO20">
        <v>999</v>
      </c>
    </row>
    <row r="21" spans="1:41" x14ac:dyDescent="0.3">
      <c r="A21">
        <v>3</v>
      </c>
      <c r="B21">
        <v>2023</v>
      </c>
      <c r="C21">
        <v>6</v>
      </c>
      <c r="D21">
        <v>99</v>
      </c>
      <c r="E21">
        <v>31915</v>
      </c>
      <c r="F21">
        <v>99</v>
      </c>
      <c r="G21">
        <v>99</v>
      </c>
      <c r="H21">
        <v>128263</v>
      </c>
      <c r="I21">
        <v>84.749376281542524</v>
      </c>
      <c r="J21">
        <v>12.873160142682771</v>
      </c>
      <c r="K21">
        <v>15.016958337243079</v>
      </c>
      <c r="L21">
        <v>14.359548589786097</v>
      </c>
      <c r="M21">
        <v>58.919285446185903</v>
      </c>
      <c r="N21">
        <v>59.068527322663655</v>
      </c>
      <c r="O21">
        <v>11.740760544552368</v>
      </c>
      <c r="P21">
        <v>47.773651739426221</v>
      </c>
      <c r="Q21">
        <v>47.399315004222565</v>
      </c>
      <c r="R21">
        <v>122.05818616759304</v>
      </c>
      <c r="S21">
        <v>123.33363429563099</v>
      </c>
      <c r="T21">
        <v>87.897916301873451</v>
      </c>
      <c r="U21">
        <v>84.761480184439648</v>
      </c>
      <c r="V21">
        <v>2.1437981945603126</v>
      </c>
      <c r="W21">
        <v>60.328512509453205</v>
      </c>
      <c r="X21">
        <v>99</v>
      </c>
      <c r="Y21">
        <v>42471</v>
      </c>
      <c r="AD21">
        <v>85224</v>
      </c>
      <c r="AE21">
        <v>85256</v>
      </c>
      <c r="AF21">
        <v>85252</v>
      </c>
      <c r="AG21">
        <v>85281</v>
      </c>
      <c r="AH21">
        <v>85258</v>
      </c>
      <c r="AI21">
        <v>85256</v>
      </c>
      <c r="AJ21">
        <v>85278</v>
      </c>
      <c r="AK21">
        <v>85282</v>
      </c>
      <c r="AL21">
        <v>85665</v>
      </c>
      <c r="AM21">
        <v>85665</v>
      </c>
      <c r="AO21">
        <v>999</v>
      </c>
    </row>
    <row r="22" spans="1:41" x14ac:dyDescent="0.3">
      <c r="A22">
        <v>3</v>
      </c>
      <c r="B22">
        <v>2023</v>
      </c>
      <c r="C22">
        <v>7</v>
      </c>
      <c r="D22">
        <v>99</v>
      </c>
      <c r="E22">
        <v>31915</v>
      </c>
      <c r="F22">
        <v>99</v>
      </c>
      <c r="G22">
        <v>99</v>
      </c>
      <c r="H22">
        <v>120238</v>
      </c>
      <c r="I22">
        <v>84.039014704169247</v>
      </c>
      <c r="J22">
        <v>12.973828341738315</v>
      </c>
      <c r="K22">
        <v>15.110630639514788</v>
      </c>
      <c r="L22">
        <v>14.407078796303487</v>
      </c>
      <c r="M22">
        <v>58.925403086633111</v>
      </c>
      <c r="N22">
        <v>58.778383942622575</v>
      </c>
      <c r="O22">
        <v>11.793783966972619</v>
      </c>
      <c r="P22">
        <v>47.440776579352843</v>
      </c>
      <c r="Q22">
        <v>46.758339702655391</v>
      </c>
      <c r="R22">
        <v>125.65224356999371</v>
      </c>
      <c r="S22">
        <v>126.34758765173451</v>
      </c>
      <c r="T22">
        <v>88.052996558503978</v>
      </c>
      <c r="U22">
        <v>85.088751229104219</v>
      </c>
      <c r="V22">
        <v>2.1368022977764767</v>
      </c>
      <c r="W22">
        <v>60.364809793908755</v>
      </c>
      <c r="X22">
        <v>99</v>
      </c>
      <c r="Y22">
        <v>38988</v>
      </c>
      <c r="AD22">
        <v>81103</v>
      </c>
      <c r="AE22">
        <v>81124</v>
      </c>
      <c r="AF22">
        <v>81121</v>
      </c>
      <c r="AG22">
        <v>81145</v>
      </c>
      <c r="AH22">
        <v>81125</v>
      </c>
      <c r="AI22">
        <v>81118</v>
      </c>
      <c r="AJ22">
        <v>81143</v>
      </c>
      <c r="AK22">
        <v>81145</v>
      </c>
      <c r="AL22">
        <v>81360</v>
      </c>
      <c r="AM22">
        <v>81360</v>
      </c>
      <c r="AO22">
        <v>999</v>
      </c>
    </row>
    <row r="23" spans="1:41" x14ac:dyDescent="0.3">
      <c r="A23">
        <v>3</v>
      </c>
      <c r="B23">
        <v>2023</v>
      </c>
      <c r="C23">
        <v>8</v>
      </c>
      <c r="D23">
        <v>99</v>
      </c>
      <c r="E23">
        <v>31915</v>
      </c>
      <c r="F23">
        <v>99</v>
      </c>
      <c r="G23">
        <v>99</v>
      </c>
      <c r="H23">
        <v>128321</v>
      </c>
      <c r="I23">
        <v>84.087744172813373</v>
      </c>
      <c r="J23">
        <v>12.970873001201584</v>
      </c>
      <c r="K23">
        <v>15.066286334607424</v>
      </c>
      <c r="L23">
        <v>14.44295162500298</v>
      </c>
      <c r="M23">
        <v>58.572345855805374</v>
      </c>
      <c r="N23">
        <v>59.241959885526576</v>
      </c>
      <c r="O23">
        <v>11.743033591134237</v>
      </c>
      <c r="P23">
        <v>48.406236285945262</v>
      </c>
      <c r="Q23">
        <v>47.566136221909133</v>
      </c>
      <c r="R23">
        <v>128.02116090600541</v>
      </c>
      <c r="S23">
        <v>128.23970910769941</v>
      </c>
      <c r="T23">
        <v>88.119940021371107</v>
      </c>
      <c r="U23">
        <v>84.525968907629249</v>
      </c>
      <c r="V23">
        <v>2.0954133334058405</v>
      </c>
      <c r="W23">
        <v>60.373118975070319</v>
      </c>
      <c r="X23">
        <v>99</v>
      </c>
      <c r="Y23">
        <v>41415</v>
      </c>
      <c r="AD23">
        <v>86552</v>
      </c>
      <c r="AE23">
        <v>86591</v>
      </c>
      <c r="AF23">
        <v>86591</v>
      </c>
      <c r="AG23">
        <v>86630</v>
      </c>
      <c r="AH23">
        <v>86590</v>
      </c>
      <c r="AI23">
        <v>86594</v>
      </c>
      <c r="AJ23">
        <v>86622</v>
      </c>
      <c r="AK23">
        <v>86630</v>
      </c>
      <c r="AL23">
        <v>87031</v>
      </c>
      <c r="AM23">
        <v>87031</v>
      </c>
      <c r="AO23">
        <v>999</v>
      </c>
    </row>
    <row r="24" spans="1:41" x14ac:dyDescent="0.3">
      <c r="A24">
        <v>3</v>
      </c>
      <c r="B24">
        <v>2023</v>
      </c>
      <c r="C24">
        <v>9</v>
      </c>
      <c r="D24">
        <v>99</v>
      </c>
      <c r="E24">
        <v>31915</v>
      </c>
      <c r="F24">
        <v>99</v>
      </c>
      <c r="G24">
        <v>99</v>
      </c>
      <c r="H24">
        <v>119172</v>
      </c>
      <c r="I24">
        <v>83.644846188699006</v>
      </c>
      <c r="J24">
        <v>12.739703160810238</v>
      </c>
      <c r="K24">
        <v>14.961660049992679</v>
      </c>
      <c r="L24">
        <v>14.447866652380037</v>
      </c>
      <c r="M24">
        <v>58.448215948635088</v>
      </c>
      <c r="N24">
        <v>58.761140878095809</v>
      </c>
      <c r="O24">
        <v>11.620284884931229</v>
      </c>
      <c r="P24">
        <v>48.190093478553841</v>
      </c>
      <c r="Q24">
        <v>47.476527662076734</v>
      </c>
      <c r="R24">
        <v>129.3966315531602</v>
      </c>
      <c r="S24">
        <v>129.86088724493544</v>
      </c>
      <c r="T24">
        <v>88.084219260993379</v>
      </c>
      <c r="U24">
        <v>84.275460047834869</v>
      </c>
      <c r="V24">
        <v>2.2219568891824419</v>
      </c>
      <c r="W24">
        <v>60.467584667539349</v>
      </c>
      <c r="X24">
        <v>99</v>
      </c>
      <c r="Y24">
        <v>37448</v>
      </c>
      <c r="AD24">
        <v>81593</v>
      </c>
      <c r="AE24">
        <v>81612</v>
      </c>
      <c r="AF24">
        <v>81625</v>
      </c>
      <c r="AG24">
        <v>81647</v>
      </c>
      <c r="AH24">
        <v>81623</v>
      </c>
      <c r="AI24">
        <v>81628</v>
      </c>
      <c r="AJ24">
        <v>81640</v>
      </c>
      <c r="AK24">
        <v>81646</v>
      </c>
      <c r="AL24">
        <v>81948</v>
      </c>
      <c r="AM24">
        <v>81948</v>
      </c>
      <c r="AO24">
        <v>999</v>
      </c>
    </row>
    <row r="25" spans="1:41" x14ac:dyDescent="0.3">
      <c r="A25">
        <v>3</v>
      </c>
      <c r="B25">
        <v>2023</v>
      </c>
      <c r="C25">
        <v>10</v>
      </c>
      <c r="D25">
        <v>99</v>
      </c>
      <c r="E25">
        <v>31915</v>
      </c>
      <c r="F25">
        <v>99</v>
      </c>
      <c r="G25">
        <v>99</v>
      </c>
      <c r="H25">
        <v>123868</v>
      </c>
      <c r="I25">
        <v>83.993977621335517</v>
      </c>
      <c r="J25">
        <v>12.694095455983621</v>
      </c>
      <c r="K25">
        <v>14.956830295212816</v>
      </c>
      <c r="L25">
        <v>14.208908795577896</v>
      </c>
      <c r="M25">
        <v>58.239553165079855</v>
      </c>
      <c r="N25">
        <v>58.995282111095193</v>
      </c>
      <c r="O25">
        <v>11.740943148368737</v>
      </c>
      <c r="P25">
        <v>48.546569343065691</v>
      </c>
      <c r="Q25">
        <v>47.826781999343034</v>
      </c>
      <c r="R25">
        <v>127.63862060576577</v>
      </c>
      <c r="S25">
        <v>127.74207555890725</v>
      </c>
      <c r="T25">
        <v>88.174373205045924</v>
      </c>
      <c r="U25">
        <v>84.173175963063713</v>
      </c>
      <c r="V25">
        <v>2.2627348392291937</v>
      </c>
      <c r="W25">
        <v>60.464728582038951</v>
      </c>
      <c r="X25">
        <v>99</v>
      </c>
      <c r="Y25">
        <v>41341</v>
      </c>
      <c r="AD25">
        <v>82174</v>
      </c>
      <c r="AE25">
        <v>82178</v>
      </c>
      <c r="AF25">
        <v>82188</v>
      </c>
      <c r="AG25">
        <v>82214</v>
      </c>
      <c r="AH25">
        <v>82200</v>
      </c>
      <c r="AI25">
        <v>82197</v>
      </c>
      <c r="AJ25">
        <v>82210</v>
      </c>
      <c r="AK25">
        <v>82214</v>
      </c>
      <c r="AL25">
        <v>82523</v>
      </c>
      <c r="AM25">
        <v>82523</v>
      </c>
      <c r="AO25">
        <v>999</v>
      </c>
    </row>
    <row r="26" spans="1:41" x14ac:dyDescent="0.3">
      <c r="A26">
        <v>3</v>
      </c>
      <c r="B26">
        <v>2023</v>
      </c>
      <c r="C26">
        <v>11</v>
      </c>
      <c r="D26">
        <v>99</v>
      </c>
      <c r="E26">
        <v>31915</v>
      </c>
      <c r="F26">
        <v>99</v>
      </c>
      <c r="G26">
        <v>99</v>
      </c>
      <c r="H26">
        <v>137949</v>
      </c>
      <c r="I26">
        <v>83.872123610896253</v>
      </c>
      <c r="J26">
        <v>12.460968986708805</v>
      </c>
      <c r="K26">
        <v>14.70745740353977</v>
      </c>
      <c r="L26">
        <v>14.30269549965775</v>
      </c>
      <c r="M26">
        <v>58.474949983510847</v>
      </c>
      <c r="N26">
        <v>58.997122973321005</v>
      </c>
      <c r="O26">
        <v>11.437293276045722</v>
      </c>
      <c r="P26">
        <v>47.575164045240221</v>
      </c>
      <c r="Q26">
        <v>46.976291232042563</v>
      </c>
      <c r="R26">
        <v>125.91655585471727</v>
      </c>
      <c r="S26">
        <v>126.34164807753592</v>
      </c>
      <c r="T26">
        <v>88.193191778419987</v>
      </c>
      <c r="U26">
        <v>84.011626785871101</v>
      </c>
      <c r="V26">
        <v>2.2464884168309633</v>
      </c>
      <c r="W26">
        <v>60.639808914888846</v>
      </c>
      <c r="X26">
        <v>99</v>
      </c>
      <c r="Y26">
        <v>46893</v>
      </c>
      <c r="AD26">
        <v>90961</v>
      </c>
      <c r="AE26">
        <v>90970</v>
      </c>
      <c r="AF26">
        <v>90983</v>
      </c>
      <c r="AG26">
        <v>91003</v>
      </c>
      <c r="AH26">
        <v>90981</v>
      </c>
      <c r="AI26">
        <v>90979</v>
      </c>
      <c r="AJ26">
        <v>90995</v>
      </c>
      <c r="AK26">
        <v>91003</v>
      </c>
      <c r="AL26">
        <v>91272</v>
      </c>
      <c r="AM26">
        <v>91272</v>
      </c>
      <c r="AO26">
        <v>999</v>
      </c>
    </row>
    <row r="27" spans="1:41" x14ac:dyDescent="0.3">
      <c r="A27">
        <v>3</v>
      </c>
      <c r="B27">
        <v>2023</v>
      </c>
      <c r="C27">
        <v>12</v>
      </c>
      <c r="D27">
        <v>99</v>
      </c>
      <c r="E27">
        <v>31915</v>
      </c>
      <c r="F27">
        <v>99</v>
      </c>
      <c r="G27">
        <v>99</v>
      </c>
      <c r="H27">
        <v>107264</v>
      </c>
      <c r="I27">
        <v>80.600675343079828</v>
      </c>
      <c r="J27">
        <v>12.15492440222646</v>
      </c>
      <c r="K27">
        <v>14.349527088635339</v>
      </c>
      <c r="L27">
        <v>14.145877498733849</v>
      </c>
      <c r="M27">
        <v>57.391978878893134</v>
      </c>
      <c r="N27">
        <v>57.477384289001002</v>
      </c>
      <c r="O27">
        <v>11.364055826101064</v>
      </c>
      <c r="P27">
        <v>47.218520786555089</v>
      </c>
      <c r="Q27">
        <v>46.382313721221344</v>
      </c>
      <c r="R27">
        <v>123.58402143896836</v>
      </c>
      <c r="S27">
        <v>121.88079983676801</v>
      </c>
      <c r="T27">
        <v>87.019358076944002</v>
      </c>
      <c r="U27">
        <v>82.623913397361619</v>
      </c>
      <c r="V27">
        <v>2.1946026864088819</v>
      </c>
      <c r="W27">
        <v>60.814495077565617</v>
      </c>
      <c r="X27">
        <v>99</v>
      </c>
      <c r="Y27">
        <v>33670</v>
      </c>
      <c r="AD27">
        <v>73481</v>
      </c>
      <c r="AE27">
        <v>73481</v>
      </c>
      <c r="AF27">
        <v>73503</v>
      </c>
      <c r="AG27">
        <v>73514</v>
      </c>
      <c r="AH27">
        <v>73485</v>
      </c>
      <c r="AI27">
        <v>73492</v>
      </c>
      <c r="AJ27">
        <v>73511</v>
      </c>
      <c r="AK27">
        <v>73515</v>
      </c>
      <c r="AL27">
        <v>73716</v>
      </c>
      <c r="AM27">
        <v>73716</v>
      </c>
      <c r="AO27">
        <v>999</v>
      </c>
    </row>
    <row r="28" spans="1:41" x14ac:dyDescent="0.3">
      <c r="A28">
        <v>4</v>
      </c>
      <c r="B28">
        <v>2023</v>
      </c>
      <c r="C28">
        <v>99</v>
      </c>
      <c r="D28">
        <v>1</v>
      </c>
      <c r="E28">
        <v>31915</v>
      </c>
      <c r="F28">
        <v>170</v>
      </c>
      <c r="H28">
        <v>33105</v>
      </c>
      <c r="I28">
        <v>86.669556864521851</v>
      </c>
      <c r="J28">
        <v>12.698598862975077</v>
      </c>
      <c r="K28">
        <v>14.878784080225811</v>
      </c>
      <c r="L28">
        <v>14.616803499953436</v>
      </c>
      <c r="M28">
        <v>59.467887361776683</v>
      </c>
      <c r="N28">
        <v>60.103514925373005</v>
      </c>
      <c r="O28">
        <v>11.728824635216228</v>
      </c>
      <c r="P28">
        <v>47.935004476275743</v>
      </c>
      <c r="Q28">
        <v>47.003985134106486</v>
      </c>
      <c r="R28">
        <v>130.74423705295197</v>
      </c>
      <c r="S28">
        <v>130.75875033569059</v>
      </c>
      <c r="T28">
        <v>88.890256318656753</v>
      </c>
      <c r="U28">
        <v>85.259444494060901</v>
      </c>
      <c r="V28">
        <v>2.1801852172507399</v>
      </c>
      <c r="W28">
        <v>60.507294970548251</v>
      </c>
      <c r="X28">
        <v>99</v>
      </c>
      <c r="Y28">
        <v>10765</v>
      </c>
      <c r="AD28">
        <v>22339</v>
      </c>
      <c r="AE28">
        <v>22337</v>
      </c>
      <c r="AF28">
        <v>22339</v>
      </c>
      <c r="AG28">
        <v>22342</v>
      </c>
      <c r="AH28">
        <v>22340</v>
      </c>
      <c r="AI28">
        <v>22333</v>
      </c>
      <c r="AJ28">
        <v>22341</v>
      </c>
      <c r="AK28">
        <v>22342</v>
      </c>
      <c r="AL28">
        <v>22394</v>
      </c>
      <c r="AM28">
        <v>22394</v>
      </c>
      <c r="AO28">
        <v>999</v>
      </c>
    </row>
    <row r="29" spans="1:41" x14ac:dyDescent="0.3">
      <c r="A29">
        <v>4</v>
      </c>
      <c r="B29">
        <v>2023</v>
      </c>
      <c r="C29">
        <v>99</v>
      </c>
      <c r="D29">
        <v>2</v>
      </c>
      <c r="E29">
        <v>31915</v>
      </c>
      <c r="F29">
        <v>170</v>
      </c>
      <c r="H29">
        <v>27619</v>
      </c>
      <c r="I29">
        <v>86.230746587494238</v>
      </c>
      <c r="J29">
        <v>12.500112536574361</v>
      </c>
      <c r="K29">
        <v>14.609012658227812</v>
      </c>
      <c r="L29">
        <v>14.488551807715572</v>
      </c>
      <c r="M29">
        <v>58.936866385372781</v>
      </c>
      <c r="N29">
        <v>59.935421723300891</v>
      </c>
      <c r="O29">
        <v>11.63924171682514</v>
      </c>
      <c r="P29">
        <v>47.673362592842658</v>
      </c>
      <c r="Q29">
        <v>46.768724326149361</v>
      </c>
      <c r="R29">
        <v>128.55867461746172</v>
      </c>
      <c r="S29">
        <v>129.43893795353543</v>
      </c>
      <c r="T29">
        <v>87.974824625399705</v>
      </c>
      <c r="U29">
        <v>84.551344070935329</v>
      </c>
      <c r="V29">
        <v>2.1089001216534484</v>
      </c>
      <c r="W29">
        <v>60.631992468952554</v>
      </c>
      <c r="X29">
        <v>99</v>
      </c>
      <c r="Y29">
        <v>9904</v>
      </c>
      <c r="AD29">
        <v>17772</v>
      </c>
      <c r="AE29">
        <v>17775</v>
      </c>
      <c r="AF29">
        <v>17775</v>
      </c>
      <c r="AG29">
        <v>17777</v>
      </c>
      <c r="AH29">
        <v>17772</v>
      </c>
      <c r="AI29">
        <v>17771</v>
      </c>
      <c r="AJ29">
        <v>17776</v>
      </c>
      <c r="AK29">
        <v>17777</v>
      </c>
      <c r="AL29">
        <v>17819</v>
      </c>
      <c r="AM29">
        <v>17819</v>
      </c>
      <c r="AO29">
        <v>999</v>
      </c>
    </row>
    <row r="30" spans="1:41" x14ac:dyDescent="0.3">
      <c r="A30">
        <v>4</v>
      </c>
      <c r="B30">
        <v>2023</v>
      </c>
      <c r="C30">
        <v>99</v>
      </c>
      <c r="D30">
        <v>3</v>
      </c>
      <c r="E30">
        <v>31915</v>
      </c>
      <c r="F30">
        <v>170</v>
      </c>
      <c r="H30">
        <v>30014</v>
      </c>
      <c r="I30">
        <v>85.241734523888667</v>
      </c>
      <c r="J30">
        <v>12.6409664555477</v>
      </c>
      <c r="K30">
        <v>14.826456515620611</v>
      </c>
      <c r="L30">
        <v>14.338730195443516</v>
      </c>
      <c r="M30">
        <v>59.136410545079208</v>
      </c>
      <c r="N30">
        <v>59.224682355668847</v>
      </c>
      <c r="O30">
        <v>11.91058282927742</v>
      </c>
      <c r="P30">
        <v>48.776344792008629</v>
      </c>
      <c r="Q30">
        <v>47.72982225765606</v>
      </c>
      <c r="R30">
        <v>133.39266622901621</v>
      </c>
      <c r="S30">
        <v>134.1122051859146</v>
      </c>
      <c r="T30">
        <v>88.265440283873602</v>
      </c>
      <c r="U30">
        <v>84.97169670370721</v>
      </c>
      <c r="V30">
        <v>2.1854900600729077</v>
      </c>
      <c r="W30">
        <v>60.604451256080488</v>
      </c>
      <c r="X30">
        <v>99</v>
      </c>
      <c r="Y30">
        <v>8651</v>
      </c>
      <c r="AD30">
        <v>21315</v>
      </c>
      <c r="AE30">
        <v>21318</v>
      </c>
      <c r="AF30">
        <v>21323</v>
      </c>
      <c r="AG30">
        <v>21327</v>
      </c>
      <c r="AH30">
        <v>21323</v>
      </c>
      <c r="AI30">
        <v>21323</v>
      </c>
      <c r="AJ30">
        <v>21326</v>
      </c>
      <c r="AK30">
        <v>21327</v>
      </c>
      <c r="AL30">
        <v>21418</v>
      </c>
      <c r="AM30">
        <v>21418</v>
      </c>
      <c r="AO30">
        <v>999</v>
      </c>
    </row>
    <row r="31" spans="1:41" x14ac:dyDescent="0.3">
      <c r="A31">
        <v>4</v>
      </c>
      <c r="B31">
        <v>2023</v>
      </c>
      <c r="C31">
        <v>99</v>
      </c>
      <c r="D31">
        <v>4</v>
      </c>
      <c r="E31">
        <v>31915</v>
      </c>
      <c r="F31">
        <v>170</v>
      </c>
      <c r="H31">
        <v>25191</v>
      </c>
      <c r="I31">
        <v>86.101372315509778</v>
      </c>
      <c r="J31">
        <v>12.701457149913578</v>
      </c>
      <c r="K31">
        <v>14.875282494597062</v>
      </c>
      <c r="L31">
        <v>14.407761510952122</v>
      </c>
      <c r="M31">
        <v>59.571250385921743</v>
      </c>
      <c r="N31">
        <v>59.812473419138414</v>
      </c>
      <c r="O31">
        <v>11.802358607063359</v>
      </c>
      <c r="P31">
        <v>47.859524544612547</v>
      </c>
      <c r="Q31">
        <v>46.910421943534921</v>
      </c>
      <c r="R31">
        <v>131.7818249166564</v>
      </c>
      <c r="S31">
        <v>132.86220521051982</v>
      </c>
      <c r="T31">
        <v>88.4347622567131</v>
      </c>
      <c r="U31">
        <v>85.575190933727114</v>
      </c>
      <c r="V31">
        <v>2.1738253446834839</v>
      </c>
      <c r="W31">
        <v>60.576039061569617</v>
      </c>
      <c r="X31">
        <v>99</v>
      </c>
      <c r="Y31">
        <v>8948</v>
      </c>
      <c r="AD31">
        <v>16196</v>
      </c>
      <c r="AE31">
        <v>16195</v>
      </c>
      <c r="AF31">
        <v>16196</v>
      </c>
      <c r="AG31">
        <v>16196</v>
      </c>
      <c r="AH31">
        <v>16195</v>
      </c>
      <c r="AI31">
        <v>16187</v>
      </c>
      <c r="AJ31">
        <v>16198</v>
      </c>
      <c r="AK31">
        <v>16198</v>
      </c>
      <c r="AL31">
        <v>16236</v>
      </c>
      <c r="AM31">
        <v>16236</v>
      </c>
      <c r="AO31">
        <v>999</v>
      </c>
    </row>
    <row r="32" spans="1:41" x14ac:dyDescent="0.3">
      <c r="A32">
        <v>4</v>
      </c>
      <c r="B32">
        <v>2023</v>
      </c>
      <c r="C32">
        <v>99</v>
      </c>
      <c r="D32">
        <v>5</v>
      </c>
      <c r="E32">
        <v>31915</v>
      </c>
      <c r="F32">
        <v>170</v>
      </c>
      <c r="H32">
        <v>25900</v>
      </c>
      <c r="I32">
        <v>84.931895366795004</v>
      </c>
      <c r="J32">
        <v>12.874151036255283</v>
      </c>
      <c r="K32">
        <v>14.936604310250564</v>
      </c>
      <c r="L32">
        <v>14.276447333858687</v>
      </c>
      <c r="M32">
        <v>59.076665572694246</v>
      </c>
      <c r="N32">
        <v>59.175486458059545</v>
      </c>
      <c r="O32">
        <v>11.717245148947828</v>
      </c>
      <c r="P32">
        <v>48.216226559510154</v>
      </c>
      <c r="Q32">
        <v>47.142044833242196</v>
      </c>
      <c r="R32">
        <v>130.17497540177104</v>
      </c>
      <c r="S32">
        <v>130.05416780541131</v>
      </c>
      <c r="T32">
        <v>88.226333278858945</v>
      </c>
      <c r="U32">
        <v>84.929323963611111</v>
      </c>
      <c r="V32">
        <v>2.0624532739952754</v>
      </c>
      <c r="W32">
        <v>60.530193050193049</v>
      </c>
      <c r="X32">
        <v>99</v>
      </c>
      <c r="Y32">
        <v>7618</v>
      </c>
      <c r="AD32">
        <v>18287</v>
      </c>
      <c r="AE32">
        <v>18282</v>
      </c>
      <c r="AF32">
        <v>18287</v>
      </c>
      <c r="AG32">
        <v>18295</v>
      </c>
      <c r="AH32">
        <v>18291</v>
      </c>
      <c r="AI32">
        <v>18290</v>
      </c>
      <c r="AJ32">
        <v>18294</v>
      </c>
      <c r="AK32">
        <v>18295</v>
      </c>
      <c r="AL32">
        <v>18357</v>
      </c>
      <c r="AM32">
        <v>18357</v>
      </c>
      <c r="AO32">
        <v>999</v>
      </c>
    </row>
    <row r="33" spans="1:41" x14ac:dyDescent="0.3">
      <c r="A33">
        <v>4</v>
      </c>
      <c r="B33">
        <v>2023</v>
      </c>
      <c r="C33">
        <v>99</v>
      </c>
      <c r="D33">
        <v>6</v>
      </c>
      <c r="E33">
        <v>31915</v>
      </c>
      <c r="F33">
        <v>170</v>
      </c>
      <c r="H33">
        <v>25394</v>
      </c>
      <c r="I33">
        <v>85.025178388595492</v>
      </c>
      <c r="J33">
        <v>12.698702338078098</v>
      </c>
      <c r="K33">
        <v>14.92566007543714</v>
      </c>
      <c r="L33">
        <v>14.401999493157637</v>
      </c>
      <c r="M33">
        <v>59.295005143444762</v>
      </c>
      <c r="N33">
        <v>59.588528479005355</v>
      </c>
      <c r="O33">
        <v>11.84285387867021</v>
      </c>
      <c r="P33">
        <v>48.313732213269347</v>
      </c>
      <c r="Q33">
        <v>47.184628571428561</v>
      </c>
      <c r="R33">
        <v>134.02005141388179</v>
      </c>
      <c r="S33">
        <v>135.22620815720325</v>
      </c>
      <c r="T33">
        <v>88.644823066841425</v>
      </c>
      <c r="U33">
        <v>85.352578494500989</v>
      </c>
      <c r="V33">
        <v>2.2269577373590361</v>
      </c>
      <c r="W33">
        <v>60.550051193195245</v>
      </c>
      <c r="X33">
        <v>99</v>
      </c>
      <c r="Y33">
        <v>7900</v>
      </c>
      <c r="AD33">
        <v>17493</v>
      </c>
      <c r="AE33">
        <v>17498</v>
      </c>
      <c r="AF33">
        <v>17501</v>
      </c>
      <c r="AG33">
        <v>17506</v>
      </c>
      <c r="AH33">
        <v>17499</v>
      </c>
      <c r="AI33">
        <v>17500</v>
      </c>
      <c r="AJ33">
        <v>17505</v>
      </c>
      <c r="AK33">
        <v>17506</v>
      </c>
      <c r="AL33">
        <v>17549</v>
      </c>
      <c r="AM33">
        <v>17549</v>
      </c>
      <c r="AO33">
        <v>999</v>
      </c>
    </row>
    <row r="34" spans="1:41" x14ac:dyDescent="0.3">
      <c r="A34">
        <v>4</v>
      </c>
      <c r="B34">
        <v>2023</v>
      </c>
      <c r="C34">
        <v>99</v>
      </c>
      <c r="D34">
        <v>7</v>
      </c>
      <c r="E34">
        <v>31915</v>
      </c>
      <c r="F34">
        <v>170</v>
      </c>
      <c r="H34">
        <v>27114</v>
      </c>
      <c r="I34">
        <v>84.908678542450147</v>
      </c>
      <c r="J34">
        <v>12.587751429176404</v>
      </c>
      <c r="K34">
        <v>14.630941798941748</v>
      </c>
      <c r="L34">
        <v>14.333497141466903</v>
      </c>
      <c r="M34">
        <v>59.232476190475857</v>
      </c>
      <c r="N34">
        <v>59.030740470101009</v>
      </c>
      <c r="O34">
        <v>11.810429999471111</v>
      </c>
      <c r="P34">
        <v>48.354002433733662</v>
      </c>
      <c r="Q34">
        <v>47.499682573272658</v>
      </c>
      <c r="R34">
        <v>131.30205743904372</v>
      </c>
      <c r="S34">
        <v>132.07087322155817</v>
      </c>
      <c r="T34">
        <v>88.764644439755699</v>
      </c>
      <c r="U34">
        <v>84.97202996412787</v>
      </c>
      <c r="V34">
        <v>2.04319036976535</v>
      </c>
      <c r="W34">
        <v>60.679464483292783</v>
      </c>
      <c r="X34">
        <v>99</v>
      </c>
      <c r="Y34">
        <v>8229</v>
      </c>
      <c r="AD34">
        <v>18892</v>
      </c>
      <c r="AE34">
        <v>18900</v>
      </c>
      <c r="AF34">
        <v>18901</v>
      </c>
      <c r="AG34">
        <v>18907</v>
      </c>
      <c r="AH34">
        <v>18901</v>
      </c>
      <c r="AI34">
        <v>18902</v>
      </c>
      <c r="AJ34">
        <v>18907</v>
      </c>
      <c r="AK34">
        <v>18907</v>
      </c>
      <c r="AL34">
        <v>18956</v>
      </c>
      <c r="AM34">
        <v>18956</v>
      </c>
      <c r="AO34">
        <v>999</v>
      </c>
    </row>
    <row r="35" spans="1:41" x14ac:dyDescent="0.3">
      <c r="A35">
        <v>4</v>
      </c>
      <c r="B35">
        <v>2023</v>
      </c>
      <c r="C35">
        <v>99</v>
      </c>
      <c r="D35">
        <v>8</v>
      </c>
      <c r="E35">
        <v>31915</v>
      </c>
      <c r="F35">
        <v>170</v>
      </c>
      <c r="H35">
        <v>28485</v>
      </c>
      <c r="I35">
        <v>84.953886255924189</v>
      </c>
      <c r="J35">
        <v>12.752020412414057</v>
      </c>
      <c r="K35">
        <v>14.908211403280442</v>
      </c>
      <c r="L35">
        <v>14.284668553390681</v>
      </c>
      <c r="M35">
        <v>58.678760739390761</v>
      </c>
      <c r="N35">
        <v>59.392585248937806</v>
      </c>
      <c r="O35">
        <v>11.875760728218536</v>
      </c>
      <c r="P35">
        <v>48.17004006451949</v>
      </c>
      <c r="Q35">
        <v>47.514672216441198</v>
      </c>
      <c r="R35">
        <v>131.04535996670828</v>
      </c>
      <c r="S35">
        <v>132.64669163545565</v>
      </c>
      <c r="T35">
        <v>88.232982310525855</v>
      </c>
      <c r="U35">
        <v>84.638896093790635</v>
      </c>
      <c r="V35">
        <v>2.1561909908663832</v>
      </c>
      <c r="W35">
        <v>60.406459540108813</v>
      </c>
      <c r="X35">
        <v>99</v>
      </c>
      <c r="Y35">
        <v>9195</v>
      </c>
      <c r="AD35">
        <v>19204</v>
      </c>
      <c r="AE35">
        <v>19205</v>
      </c>
      <c r="AF35">
        <v>19213</v>
      </c>
      <c r="AG35">
        <v>19225</v>
      </c>
      <c r="AH35">
        <v>19219</v>
      </c>
      <c r="AI35">
        <v>19220</v>
      </c>
      <c r="AJ35">
        <v>19224</v>
      </c>
      <c r="AK35">
        <v>19224</v>
      </c>
      <c r="AL35">
        <v>19277</v>
      </c>
      <c r="AM35">
        <v>19277</v>
      </c>
      <c r="AO35">
        <v>999</v>
      </c>
    </row>
    <row r="36" spans="1:41" x14ac:dyDescent="0.3">
      <c r="A36">
        <v>4</v>
      </c>
      <c r="B36">
        <v>2023</v>
      </c>
      <c r="C36">
        <v>99</v>
      </c>
      <c r="D36">
        <v>9</v>
      </c>
      <c r="E36">
        <v>31915</v>
      </c>
      <c r="F36">
        <v>170</v>
      </c>
      <c r="H36">
        <v>29044</v>
      </c>
      <c r="I36">
        <v>84.540592893539682</v>
      </c>
      <c r="J36">
        <v>12.362882957731838</v>
      </c>
      <c r="K36">
        <v>14.443129315267559</v>
      </c>
      <c r="L36">
        <v>14.385858201275997</v>
      </c>
      <c r="M36">
        <v>58.949395213621933</v>
      </c>
      <c r="N36">
        <v>58.748819092881391</v>
      </c>
      <c r="O36">
        <v>11.4996263234379</v>
      </c>
      <c r="P36">
        <v>47.654207548149309</v>
      </c>
      <c r="Q36">
        <v>46.620068521594682</v>
      </c>
      <c r="R36">
        <v>126.18047337278104</v>
      </c>
      <c r="S36">
        <v>127.5262092588748</v>
      </c>
      <c r="T36">
        <v>87.81055900621152</v>
      </c>
      <c r="U36">
        <v>84.317432712215222</v>
      </c>
      <c r="V36">
        <v>2.0802463575357257</v>
      </c>
      <c r="W36">
        <v>60.710404902905935</v>
      </c>
      <c r="X36">
        <v>99</v>
      </c>
      <c r="Y36">
        <v>9732</v>
      </c>
      <c r="AD36">
        <v>19258</v>
      </c>
      <c r="AE36">
        <v>19263</v>
      </c>
      <c r="AF36">
        <v>19265</v>
      </c>
      <c r="AG36">
        <v>19268</v>
      </c>
      <c r="AH36">
        <v>19263</v>
      </c>
      <c r="AI36">
        <v>19264</v>
      </c>
      <c r="AJ36">
        <v>19266</v>
      </c>
      <c r="AK36">
        <v>19268</v>
      </c>
      <c r="AL36">
        <v>19320</v>
      </c>
      <c r="AM36">
        <v>19320</v>
      </c>
      <c r="AO36">
        <v>999</v>
      </c>
    </row>
    <row r="37" spans="1:41" x14ac:dyDescent="0.3">
      <c r="A37">
        <v>4</v>
      </c>
      <c r="B37">
        <v>2023</v>
      </c>
      <c r="C37">
        <v>99</v>
      </c>
      <c r="D37">
        <v>10</v>
      </c>
      <c r="E37">
        <v>31915</v>
      </c>
      <c r="F37">
        <v>170</v>
      </c>
      <c r="H37">
        <v>27387</v>
      </c>
      <c r="I37">
        <v>84.625834154890612</v>
      </c>
      <c r="J37">
        <v>12.413369383880829</v>
      </c>
      <c r="K37">
        <v>14.597159286946544</v>
      </c>
      <c r="L37">
        <v>14.399362685967111</v>
      </c>
      <c r="M37">
        <v>58.524772857964699</v>
      </c>
      <c r="N37">
        <v>58.800512483574209</v>
      </c>
      <c r="O37">
        <v>11.604753966429159</v>
      </c>
      <c r="P37">
        <v>48.148689052437902</v>
      </c>
      <c r="Q37">
        <v>47.093904542840718</v>
      </c>
      <c r="R37">
        <v>131.41235987352684</v>
      </c>
      <c r="S37">
        <v>131.19567716716483</v>
      </c>
      <c r="T37">
        <v>87.803267786504989</v>
      </c>
      <c r="U37">
        <v>84.053522903170219</v>
      </c>
      <c r="V37">
        <v>2.1837899030657222</v>
      </c>
      <c r="W37">
        <v>60.659327418118096</v>
      </c>
      <c r="X37">
        <v>99</v>
      </c>
      <c r="Y37">
        <v>9954</v>
      </c>
      <c r="AD37">
        <v>17383</v>
      </c>
      <c r="AE37">
        <v>17390</v>
      </c>
      <c r="AF37">
        <v>17387</v>
      </c>
      <c r="AG37">
        <v>17396</v>
      </c>
      <c r="AH37">
        <v>17392</v>
      </c>
      <c r="AI37">
        <v>17390</v>
      </c>
      <c r="AJ37">
        <v>17395</v>
      </c>
      <c r="AK37">
        <v>17396</v>
      </c>
      <c r="AL37">
        <v>17443</v>
      </c>
      <c r="AM37">
        <v>17443</v>
      </c>
      <c r="AO37">
        <v>999</v>
      </c>
    </row>
    <row r="38" spans="1:41" x14ac:dyDescent="0.3">
      <c r="A38">
        <v>4</v>
      </c>
      <c r="B38">
        <v>2023</v>
      </c>
      <c r="C38">
        <v>99</v>
      </c>
      <c r="D38">
        <v>11</v>
      </c>
      <c r="E38">
        <v>31915</v>
      </c>
      <c r="F38">
        <v>170</v>
      </c>
      <c r="H38">
        <v>28736</v>
      </c>
      <c r="I38">
        <v>85.346298719376307</v>
      </c>
      <c r="J38">
        <v>12.611793689065877</v>
      </c>
      <c r="K38">
        <v>14.691306398364963</v>
      </c>
      <c r="L38">
        <v>14.243618257261456</v>
      </c>
      <c r="M38">
        <v>58.816202903107374</v>
      </c>
      <c r="N38">
        <v>58.970269230769198</v>
      </c>
      <c r="O38">
        <v>11.745230736996579</v>
      </c>
      <c r="P38">
        <v>46.805428915788944</v>
      </c>
      <c r="Q38">
        <v>46.02295356880829</v>
      </c>
      <c r="R38">
        <v>123.36530804694048</v>
      </c>
      <c r="S38">
        <v>123.5105547116442</v>
      </c>
      <c r="T38">
        <v>88.760768949485339</v>
      </c>
      <c r="U38">
        <v>84.614480488951102</v>
      </c>
      <c r="V38">
        <v>2.0795127092990926</v>
      </c>
      <c r="W38">
        <v>60.649881681514493</v>
      </c>
      <c r="X38">
        <v>99</v>
      </c>
      <c r="Y38">
        <v>9645</v>
      </c>
      <c r="AD38">
        <v>19078</v>
      </c>
      <c r="AE38">
        <v>19083</v>
      </c>
      <c r="AF38">
        <v>19083</v>
      </c>
      <c r="AG38">
        <v>19091</v>
      </c>
      <c r="AH38">
        <v>19083</v>
      </c>
      <c r="AI38">
        <v>19082</v>
      </c>
      <c r="AJ38">
        <v>19088</v>
      </c>
      <c r="AK38">
        <v>19091</v>
      </c>
      <c r="AL38">
        <v>19143</v>
      </c>
      <c r="AM38">
        <v>19143</v>
      </c>
      <c r="AO38">
        <v>999</v>
      </c>
    </row>
    <row r="39" spans="1:41" x14ac:dyDescent="0.3">
      <c r="A39">
        <v>4</v>
      </c>
      <c r="B39">
        <v>2023</v>
      </c>
      <c r="C39">
        <v>99</v>
      </c>
      <c r="D39">
        <v>12</v>
      </c>
      <c r="E39">
        <v>31915</v>
      </c>
      <c r="F39">
        <v>170</v>
      </c>
      <c r="H39">
        <v>29251</v>
      </c>
      <c r="I39">
        <v>84.848222282999103</v>
      </c>
      <c r="J39">
        <v>12.665689828801598</v>
      </c>
      <c r="K39">
        <v>14.810882367745556</v>
      </c>
      <c r="L39">
        <v>14.25814065510597</v>
      </c>
      <c r="M39">
        <v>58.77206422711032</v>
      </c>
      <c r="N39">
        <v>58.558104133118746</v>
      </c>
      <c r="O39">
        <v>11.764118949381157</v>
      </c>
      <c r="P39">
        <v>48.101082305562556</v>
      </c>
      <c r="Q39">
        <v>47.263677084906142</v>
      </c>
      <c r="R39">
        <v>125.6083433977456</v>
      </c>
      <c r="S39">
        <v>124.53912343380468</v>
      </c>
      <c r="T39">
        <v>88.707784911718306</v>
      </c>
      <c r="U39">
        <v>84.604514446227284</v>
      </c>
      <c r="V39">
        <v>2.1451925389439563</v>
      </c>
      <c r="W39">
        <v>60.592629311818392</v>
      </c>
      <c r="X39">
        <v>99</v>
      </c>
      <c r="Y39">
        <v>9349</v>
      </c>
      <c r="AD39">
        <v>19860</v>
      </c>
      <c r="AE39">
        <v>19867</v>
      </c>
      <c r="AF39">
        <v>19868</v>
      </c>
      <c r="AG39">
        <v>19874</v>
      </c>
      <c r="AH39">
        <v>19865</v>
      </c>
      <c r="AI39">
        <v>19869</v>
      </c>
      <c r="AJ39">
        <v>19872</v>
      </c>
      <c r="AK39">
        <v>19873</v>
      </c>
      <c r="AL39">
        <v>19936</v>
      </c>
      <c r="AM39">
        <v>19936</v>
      </c>
      <c r="AO39">
        <v>999</v>
      </c>
    </row>
    <row r="40" spans="1:41" x14ac:dyDescent="0.3">
      <c r="A40">
        <v>4</v>
      </c>
      <c r="B40">
        <v>2023</v>
      </c>
      <c r="C40">
        <v>99</v>
      </c>
      <c r="D40">
        <v>13</v>
      </c>
      <c r="E40">
        <v>31915</v>
      </c>
      <c r="F40">
        <v>170</v>
      </c>
      <c r="H40">
        <v>30222</v>
      </c>
      <c r="I40">
        <v>84.074202236781119</v>
      </c>
      <c r="J40">
        <v>12.770329459225801</v>
      </c>
      <c r="K40">
        <v>14.843618553730778</v>
      </c>
      <c r="L40">
        <v>14.115878729956464</v>
      </c>
      <c r="M40">
        <v>58.457495438394176</v>
      </c>
      <c r="N40">
        <v>58.693068496064754</v>
      </c>
      <c r="O40">
        <v>11.761154049253602</v>
      </c>
      <c r="P40">
        <v>48.574021608643449</v>
      </c>
      <c r="Q40">
        <v>47.759844410295791</v>
      </c>
      <c r="R40">
        <v>124.73904277279055</v>
      </c>
      <c r="S40">
        <v>123.90821371993664</v>
      </c>
      <c r="T40">
        <v>88.032168501675301</v>
      </c>
      <c r="U40">
        <v>84.389976065102147</v>
      </c>
      <c r="V40">
        <v>2.0732890945049736</v>
      </c>
      <c r="W40">
        <v>60.601548540798099</v>
      </c>
      <c r="X40">
        <v>99</v>
      </c>
      <c r="Y40">
        <v>9424</v>
      </c>
      <c r="AD40">
        <v>20822</v>
      </c>
      <c r="AE40">
        <v>20826</v>
      </c>
      <c r="AF40">
        <v>20826</v>
      </c>
      <c r="AG40">
        <v>20831</v>
      </c>
      <c r="AH40">
        <v>20825</v>
      </c>
      <c r="AI40">
        <v>20824</v>
      </c>
      <c r="AJ40">
        <v>20831</v>
      </c>
      <c r="AK40">
        <v>20831</v>
      </c>
      <c r="AL40">
        <v>20890</v>
      </c>
      <c r="AM40">
        <v>20890</v>
      </c>
      <c r="AO40">
        <v>999</v>
      </c>
    </row>
    <row r="41" spans="1:41" x14ac:dyDescent="0.3">
      <c r="A41">
        <v>4</v>
      </c>
      <c r="B41">
        <v>2023</v>
      </c>
      <c r="C41">
        <v>99</v>
      </c>
      <c r="D41">
        <v>14</v>
      </c>
      <c r="E41">
        <v>31915</v>
      </c>
      <c r="F41">
        <v>170</v>
      </c>
      <c r="H41">
        <v>10429</v>
      </c>
      <c r="I41">
        <v>84.53312014574793</v>
      </c>
      <c r="J41">
        <v>12.504813145266837</v>
      </c>
      <c r="K41">
        <v>14.949222044496121</v>
      </c>
      <c r="L41">
        <v>14.384974561899378</v>
      </c>
      <c r="M41">
        <v>59.515340991711341</v>
      </c>
      <c r="N41">
        <v>59.366631698327055</v>
      </c>
      <c r="O41">
        <v>11.709275952311669</v>
      </c>
      <c r="P41">
        <v>47.720558301831936</v>
      </c>
      <c r="Q41">
        <v>46.842082303329931</v>
      </c>
      <c r="R41">
        <v>122.58025588833962</v>
      </c>
      <c r="S41">
        <v>122.40694969467869</v>
      </c>
      <c r="T41">
        <v>88.402607939727616</v>
      </c>
      <c r="U41">
        <v>85.466589394378389</v>
      </c>
      <c r="V41">
        <v>2.4444088992292752</v>
      </c>
      <c r="W41">
        <v>60.617796528909778</v>
      </c>
      <c r="X41">
        <v>99</v>
      </c>
      <c r="Y41">
        <v>3542</v>
      </c>
      <c r="AD41">
        <v>6877</v>
      </c>
      <c r="AE41">
        <v>6877</v>
      </c>
      <c r="AF41">
        <v>6877</v>
      </c>
      <c r="AG41">
        <v>6878</v>
      </c>
      <c r="AH41">
        <v>6878</v>
      </c>
      <c r="AI41">
        <v>6877</v>
      </c>
      <c r="AJ41">
        <v>6878</v>
      </c>
      <c r="AK41">
        <v>6878</v>
      </c>
      <c r="AL41">
        <v>6902</v>
      </c>
      <c r="AM41">
        <v>6902</v>
      </c>
      <c r="AO41">
        <v>999</v>
      </c>
    </row>
    <row r="42" spans="1:41" x14ac:dyDescent="0.3">
      <c r="A42">
        <v>4</v>
      </c>
      <c r="B42">
        <v>2023</v>
      </c>
      <c r="C42">
        <v>99</v>
      </c>
      <c r="D42">
        <v>15</v>
      </c>
      <c r="E42">
        <v>31915</v>
      </c>
      <c r="F42">
        <v>170</v>
      </c>
      <c r="H42">
        <v>31245</v>
      </c>
      <c r="I42">
        <v>86.220338934229389</v>
      </c>
      <c r="J42">
        <v>12.724274908348368</v>
      </c>
      <c r="K42">
        <v>14.97959732789008</v>
      </c>
      <c r="L42">
        <v>14.53198758406624</v>
      </c>
      <c r="M42">
        <v>59.679634440527039</v>
      </c>
      <c r="N42">
        <v>59.738433322971353</v>
      </c>
      <c r="O42">
        <v>11.720706602373957</v>
      </c>
      <c r="P42">
        <v>47.724620878356447</v>
      </c>
      <c r="Q42">
        <v>47.061456400742109</v>
      </c>
      <c r="R42">
        <v>123.46842251692478</v>
      </c>
      <c r="S42">
        <v>124.72393007836044</v>
      </c>
      <c r="T42">
        <v>89.060048985627517</v>
      </c>
      <c r="U42">
        <v>85.567299782800106</v>
      </c>
      <c r="V42">
        <v>2.2553224195417183</v>
      </c>
      <c r="W42">
        <v>60.506833093294915</v>
      </c>
      <c r="X42">
        <v>99</v>
      </c>
      <c r="Y42">
        <v>9675</v>
      </c>
      <c r="AD42">
        <v>21549</v>
      </c>
      <c r="AE42">
        <v>21556</v>
      </c>
      <c r="AF42">
        <v>21556</v>
      </c>
      <c r="AG42">
        <v>21568</v>
      </c>
      <c r="AH42">
        <v>21563</v>
      </c>
      <c r="AI42">
        <v>21560</v>
      </c>
      <c r="AJ42">
        <v>21566</v>
      </c>
      <c r="AK42">
        <v>21567</v>
      </c>
      <c r="AL42">
        <v>21639</v>
      </c>
      <c r="AM42">
        <v>21639</v>
      </c>
      <c r="AO42">
        <v>999</v>
      </c>
    </row>
    <row r="43" spans="1:41" x14ac:dyDescent="0.3">
      <c r="A43">
        <v>4</v>
      </c>
      <c r="B43">
        <v>2023</v>
      </c>
      <c r="C43">
        <v>99</v>
      </c>
      <c r="D43">
        <v>16</v>
      </c>
      <c r="E43">
        <v>31915</v>
      </c>
      <c r="F43">
        <v>170</v>
      </c>
      <c r="H43">
        <v>31871</v>
      </c>
      <c r="I43">
        <v>86.816868626651342</v>
      </c>
      <c r="J43">
        <v>12.899797542257218</v>
      </c>
      <c r="K43">
        <v>15.129554122133868</v>
      </c>
      <c r="L43">
        <v>14.554297956493146</v>
      </c>
      <c r="M43">
        <v>59.891322566976179</v>
      </c>
      <c r="N43">
        <v>59.972483734087845</v>
      </c>
      <c r="O43">
        <v>11.768993269638136</v>
      </c>
      <c r="P43">
        <v>47.291490162854195</v>
      </c>
      <c r="Q43">
        <v>46.308536183436146</v>
      </c>
      <c r="R43">
        <v>121.82373982209252</v>
      </c>
      <c r="S43">
        <v>122.56464442038877</v>
      </c>
      <c r="T43">
        <v>89.547200300638735</v>
      </c>
      <c r="U43">
        <v>85.988970311912894</v>
      </c>
      <c r="V43">
        <v>2.2297565798766561</v>
      </c>
      <c r="W43">
        <v>60.422672649116755</v>
      </c>
      <c r="X43">
        <v>99</v>
      </c>
      <c r="Y43">
        <v>10628</v>
      </c>
      <c r="AD43">
        <v>21239</v>
      </c>
      <c r="AE43">
        <v>21239</v>
      </c>
      <c r="AF43">
        <v>21242</v>
      </c>
      <c r="AG43">
        <v>21247</v>
      </c>
      <c r="AH43">
        <v>21246</v>
      </c>
      <c r="AI43">
        <v>21239</v>
      </c>
      <c r="AJ43">
        <v>21247</v>
      </c>
      <c r="AK43">
        <v>21247</v>
      </c>
      <c r="AL43">
        <v>21288</v>
      </c>
      <c r="AM43">
        <v>21288</v>
      </c>
      <c r="AO43">
        <v>999</v>
      </c>
    </row>
    <row r="44" spans="1:41" x14ac:dyDescent="0.3">
      <c r="A44">
        <v>4</v>
      </c>
      <c r="B44">
        <v>2023</v>
      </c>
      <c r="C44">
        <v>99</v>
      </c>
      <c r="D44">
        <v>17</v>
      </c>
      <c r="E44">
        <v>31915</v>
      </c>
      <c r="F44">
        <v>170</v>
      </c>
      <c r="H44">
        <v>31223</v>
      </c>
      <c r="I44">
        <v>85.528994331101615</v>
      </c>
      <c r="J44">
        <v>12.454944216649215</v>
      </c>
      <c r="K44">
        <v>14.750765123706817</v>
      </c>
      <c r="L44">
        <v>14.588759674538576</v>
      </c>
      <c r="M44">
        <v>59.673709300662935</v>
      </c>
      <c r="N44">
        <v>59.393234651301611</v>
      </c>
      <c r="O44">
        <v>11.770412734725079</v>
      </c>
      <c r="P44">
        <v>46.698450536352809</v>
      </c>
      <c r="Q44">
        <v>46.115364446775047</v>
      </c>
      <c r="R44">
        <v>122.66765168485772</v>
      </c>
      <c r="S44">
        <v>123.03951005623864</v>
      </c>
      <c r="T44">
        <v>89.172665148063942</v>
      </c>
      <c r="U44">
        <v>85.336588838268653</v>
      </c>
      <c r="V44">
        <v>2.2958209070576001</v>
      </c>
      <c r="W44">
        <v>60.393075617333395</v>
      </c>
      <c r="X44">
        <v>99</v>
      </c>
      <c r="Y44">
        <v>10080</v>
      </c>
      <c r="AD44">
        <v>20974</v>
      </c>
      <c r="AE44">
        <v>20977</v>
      </c>
      <c r="AF44">
        <v>20976</v>
      </c>
      <c r="AG44">
        <v>20982</v>
      </c>
      <c r="AH44">
        <v>20975</v>
      </c>
      <c r="AI44">
        <v>20977</v>
      </c>
      <c r="AJ44">
        <v>20981</v>
      </c>
      <c r="AK44">
        <v>20982</v>
      </c>
      <c r="AL44">
        <v>21072</v>
      </c>
      <c r="AM44">
        <v>21072</v>
      </c>
      <c r="AO44">
        <v>999</v>
      </c>
    </row>
    <row r="45" spans="1:41" x14ac:dyDescent="0.3">
      <c r="A45">
        <v>4</v>
      </c>
      <c r="B45">
        <v>2023</v>
      </c>
      <c r="C45">
        <v>99</v>
      </c>
      <c r="D45">
        <v>18</v>
      </c>
      <c r="E45">
        <v>31915</v>
      </c>
      <c r="F45">
        <v>170</v>
      </c>
      <c r="H45">
        <v>28300</v>
      </c>
      <c r="I45">
        <v>85.416173851589775</v>
      </c>
      <c r="J45">
        <v>12.650404136753798</v>
      </c>
      <c r="K45">
        <v>14.866054216867527</v>
      </c>
      <c r="L45">
        <v>14.378420107719965</v>
      </c>
      <c r="M45">
        <v>59.636194779116494</v>
      </c>
      <c r="N45">
        <v>59.606679846632893</v>
      </c>
      <c r="O45">
        <v>11.719813309244248</v>
      </c>
      <c r="P45">
        <v>47.158299026006624</v>
      </c>
      <c r="Q45">
        <v>46.541478356934817</v>
      </c>
      <c r="R45">
        <v>123.79492069865483</v>
      </c>
      <c r="S45">
        <v>124.73401585867713</v>
      </c>
      <c r="T45">
        <v>89.046935096154385</v>
      </c>
      <c r="U45">
        <v>85.524469150640982</v>
      </c>
      <c r="V45">
        <v>2.2156500801137344</v>
      </c>
      <c r="W45">
        <v>60.616219081272078</v>
      </c>
      <c r="X45">
        <v>99</v>
      </c>
      <c r="Y45">
        <v>8362</v>
      </c>
      <c r="AD45">
        <v>19919</v>
      </c>
      <c r="AE45">
        <v>19920</v>
      </c>
      <c r="AF45">
        <v>19918</v>
      </c>
      <c r="AG45">
        <v>19926</v>
      </c>
      <c r="AH45">
        <v>19918</v>
      </c>
      <c r="AI45">
        <v>19914</v>
      </c>
      <c r="AJ45">
        <v>19924</v>
      </c>
      <c r="AK45">
        <v>19926</v>
      </c>
      <c r="AL45">
        <v>19968</v>
      </c>
      <c r="AM45">
        <v>19968</v>
      </c>
      <c r="AO45">
        <v>999</v>
      </c>
    </row>
    <row r="46" spans="1:41" x14ac:dyDescent="0.3">
      <c r="A46">
        <v>4</v>
      </c>
      <c r="B46">
        <v>2023</v>
      </c>
      <c r="C46">
        <v>99</v>
      </c>
      <c r="D46">
        <v>19</v>
      </c>
      <c r="E46">
        <v>31915</v>
      </c>
      <c r="F46">
        <v>170</v>
      </c>
      <c r="H46">
        <v>31679</v>
      </c>
      <c r="I46">
        <v>85.364488146722195</v>
      </c>
      <c r="J46">
        <v>12.605746007012129</v>
      </c>
      <c r="K46">
        <v>14.82490749756577</v>
      </c>
      <c r="L46">
        <v>14.55228324480057</v>
      </c>
      <c r="M46">
        <v>58.834313534566554</v>
      </c>
      <c r="N46">
        <v>59.497096221481009</v>
      </c>
      <c r="O46">
        <v>11.769498783454983</v>
      </c>
      <c r="P46">
        <v>47.613399552049856</v>
      </c>
      <c r="Q46">
        <v>46.928884345794387</v>
      </c>
      <c r="R46">
        <v>123.16648822269811</v>
      </c>
      <c r="S46">
        <v>123.13582169448637</v>
      </c>
      <c r="T46">
        <v>88.235886999078915</v>
      </c>
      <c r="U46">
        <v>84.583001405243053</v>
      </c>
      <c r="V46">
        <v>2.2191614905536343</v>
      </c>
      <c r="W46">
        <v>60.527920704567698</v>
      </c>
      <c r="X46">
        <v>99</v>
      </c>
      <c r="Y46">
        <v>11134</v>
      </c>
      <c r="AD46">
        <v>20536</v>
      </c>
      <c r="AE46">
        <v>20540</v>
      </c>
      <c r="AF46">
        <v>20542</v>
      </c>
      <c r="AG46">
        <v>20550</v>
      </c>
      <c r="AH46">
        <v>20538</v>
      </c>
      <c r="AI46">
        <v>20544</v>
      </c>
      <c r="AJ46">
        <v>20548</v>
      </c>
      <c r="AK46">
        <v>20549</v>
      </c>
      <c r="AL46">
        <v>20637</v>
      </c>
      <c r="AM46">
        <v>20637</v>
      </c>
      <c r="AO46">
        <v>999</v>
      </c>
    </row>
    <row r="47" spans="1:41" x14ac:dyDescent="0.3">
      <c r="A47">
        <v>4</v>
      </c>
      <c r="B47">
        <v>2023</v>
      </c>
      <c r="C47">
        <v>99</v>
      </c>
      <c r="D47">
        <v>20</v>
      </c>
      <c r="E47">
        <v>31915</v>
      </c>
      <c r="F47">
        <v>170</v>
      </c>
      <c r="H47">
        <v>19808</v>
      </c>
      <c r="I47">
        <v>84.187608542002437</v>
      </c>
      <c r="J47">
        <v>12.65787321063393</v>
      </c>
      <c r="K47">
        <v>14.796348765882842</v>
      </c>
      <c r="L47">
        <v>14.299845521774804</v>
      </c>
      <c r="M47">
        <v>58.636439316488847</v>
      </c>
      <c r="N47">
        <v>59.25785172981869</v>
      </c>
      <c r="O47">
        <v>11.690786976200924</v>
      </c>
      <c r="P47">
        <v>47.70904841890016</v>
      </c>
      <c r="Q47">
        <v>47.049802833357681</v>
      </c>
      <c r="R47">
        <v>121.86545481092128</v>
      </c>
      <c r="S47">
        <v>120.82544897065262</v>
      </c>
      <c r="T47">
        <v>88.476631701631646</v>
      </c>
      <c r="U47">
        <v>84.566695804195916</v>
      </c>
      <c r="V47">
        <v>2.1384755552489128</v>
      </c>
      <c r="W47">
        <v>60.638630856219699</v>
      </c>
      <c r="X47">
        <v>99</v>
      </c>
      <c r="Y47">
        <v>6103</v>
      </c>
      <c r="AD47">
        <v>13692</v>
      </c>
      <c r="AE47">
        <v>13694</v>
      </c>
      <c r="AF47">
        <v>13693</v>
      </c>
      <c r="AG47">
        <v>13698</v>
      </c>
      <c r="AH47">
        <v>13693</v>
      </c>
      <c r="AI47">
        <v>13694</v>
      </c>
      <c r="AJ47">
        <v>13698</v>
      </c>
      <c r="AK47">
        <v>13698</v>
      </c>
      <c r="AL47">
        <v>13728</v>
      </c>
      <c r="AM47">
        <v>13728</v>
      </c>
      <c r="AO47">
        <v>999</v>
      </c>
    </row>
    <row r="48" spans="1:41" x14ac:dyDescent="0.3">
      <c r="A48">
        <v>4</v>
      </c>
      <c r="B48">
        <v>2023</v>
      </c>
      <c r="C48">
        <v>99</v>
      </c>
      <c r="D48">
        <v>21</v>
      </c>
      <c r="E48">
        <v>31915</v>
      </c>
      <c r="F48">
        <v>170</v>
      </c>
      <c r="H48">
        <v>29703</v>
      </c>
      <c r="I48">
        <v>85.154506615493474</v>
      </c>
      <c r="J48">
        <v>12.627601856627091</v>
      </c>
      <c r="K48">
        <v>14.838373531230699</v>
      </c>
      <c r="L48">
        <v>14.442806622257063</v>
      </c>
      <c r="M48">
        <v>58.800030921459303</v>
      </c>
      <c r="N48">
        <v>59.681190499558447</v>
      </c>
      <c r="O48">
        <v>11.733948168375484</v>
      </c>
      <c r="P48">
        <v>47.448711340206209</v>
      </c>
      <c r="Q48">
        <v>46.785143564101247</v>
      </c>
      <c r="R48">
        <v>121.79756751185325</v>
      </c>
      <c r="S48">
        <v>121.7646967901489</v>
      </c>
      <c r="T48">
        <v>88.158050934483754</v>
      </c>
      <c r="U48">
        <v>84.635880057507023</v>
      </c>
      <c r="V48">
        <v>2.2107716746036075</v>
      </c>
      <c r="W48">
        <v>60.540686125980557</v>
      </c>
      <c r="X48">
        <v>99</v>
      </c>
      <c r="Y48">
        <v>10239</v>
      </c>
      <c r="AD48">
        <v>19390</v>
      </c>
      <c r="AE48">
        <v>19404</v>
      </c>
      <c r="AF48">
        <v>19404</v>
      </c>
      <c r="AG48">
        <v>19409</v>
      </c>
      <c r="AH48">
        <v>19400</v>
      </c>
      <c r="AI48">
        <v>19399</v>
      </c>
      <c r="AJ48">
        <v>19404</v>
      </c>
      <c r="AK48">
        <v>19409</v>
      </c>
      <c r="AL48">
        <v>19476</v>
      </c>
      <c r="AM48">
        <v>19476</v>
      </c>
      <c r="AO48">
        <v>999</v>
      </c>
    </row>
    <row r="49" spans="1:41" x14ac:dyDescent="0.3">
      <c r="A49">
        <v>4</v>
      </c>
      <c r="B49">
        <v>2023</v>
      </c>
      <c r="C49">
        <v>99</v>
      </c>
      <c r="D49">
        <v>22</v>
      </c>
      <c r="E49">
        <v>31915</v>
      </c>
      <c r="F49">
        <v>170</v>
      </c>
      <c r="H49">
        <v>27681</v>
      </c>
      <c r="I49">
        <v>85.690259744950879</v>
      </c>
      <c r="J49">
        <v>13.049436080365048</v>
      </c>
      <c r="K49">
        <v>15.273427013422817</v>
      </c>
      <c r="L49">
        <v>14.271203910943564</v>
      </c>
      <c r="M49">
        <v>59.340708892617108</v>
      </c>
      <c r="N49">
        <v>59.520932593554704</v>
      </c>
      <c r="O49">
        <v>11.927667714884738</v>
      </c>
      <c r="P49">
        <v>47.44917964040468</v>
      </c>
      <c r="Q49">
        <v>46.886232567893451</v>
      </c>
      <c r="R49">
        <v>121.50822851153043</v>
      </c>
      <c r="S49">
        <v>122.00807127882598</v>
      </c>
      <c r="T49">
        <v>88.786044087759024</v>
      </c>
      <c r="U49">
        <v>85.366751784876726</v>
      </c>
      <c r="V49">
        <v>2.2239909330577663</v>
      </c>
      <c r="W49">
        <v>60.389183916766001</v>
      </c>
      <c r="X49">
        <v>99</v>
      </c>
      <c r="Y49">
        <v>8516</v>
      </c>
      <c r="AD49">
        <v>19063</v>
      </c>
      <c r="AE49">
        <v>19072</v>
      </c>
      <c r="AF49">
        <v>19072</v>
      </c>
      <c r="AG49">
        <v>19080</v>
      </c>
      <c r="AH49">
        <v>19077</v>
      </c>
      <c r="AI49">
        <v>19074</v>
      </c>
      <c r="AJ49">
        <v>19080</v>
      </c>
      <c r="AK49">
        <v>19080</v>
      </c>
      <c r="AL49">
        <v>19189</v>
      </c>
      <c r="AM49">
        <v>19189</v>
      </c>
      <c r="AO49">
        <v>999</v>
      </c>
    </row>
    <row r="50" spans="1:41" x14ac:dyDescent="0.3">
      <c r="A50">
        <v>4</v>
      </c>
      <c r="B50">
        <v>2023</v>
      </c>
      <c r="C50">
        <v>99</v>
      </c>
      <c r="D50">
        <v>23</v>
      </c>
      <c r="E50">
        <v>31915</v>
      </c>
      <c r="F50">
        <v>170</v>
      </c>
      <c r="H50">
        <v>29569</v>
      </c>
      <c r="I50">
        <v>84.671850924954384</v>
      </c>
      <c r="J50">
        <v>12.770781765676661</v>
      </c>
      <c r="K50">
        <v>14.880645327560339</v>
      </c>
      <c r="L50">
        <v>14.174357747882476</v>
      </c>
      <c r="M50">
        <v>58.451347868666062</v>
      </c>
      <c r="N50">
        <v>59.257669127918447</v>
      </c>
      <c r="O50">
        <v>11.763688820195847</v>
      </c>
      <c r="P50">
        <v>48.017834132261214</v>
      </c>
      <c r="Q50">
        <v>47.775121096568064</v>
      </c>
      <c r="R50">
        <v>122.79443585780523</v>
      </c>
      <c r="S50">
        <v>124.01014940752189</v>
      </c>
      <c r="T50">
        <v>87.829728344438394</v>
      </c>
      <c r="U50">
        <v>84.237621732445049</v>
      </c>
      <c r="V50">
        <v>2.1098635618836736</v>
      </c>
      <c r="W50">
        <v>60.57952585478035</v>
      </c>
      <c r="X50">
        <v>99</v>
      </c>
      <c r="Y50">
        <v>10067</v>
      </c>
      <c r="AD50">
        <v>19392</v>
      </c>
      <c r="AE50">
        <v>19401</v>
      </c>
      <c r="AF50">
        <v>19404</v>
      </c>
      <c r="AG50">
        <v>19410</v>
      </c>
      <c r="AH50">
        <v>19401</v>
      </c>
      <c r="AI50">
        <v>19406</v>
      </c>
      <c r="AJ50">
        <v>19410</v>
      </c>
      <c r="AK50">
        <v>19410</v>
      </c>
      <c r="AL50">
        <v>19510</v>
      </c>
      <c r="AM50">
        <v>19510</v>
      </c>
      <c r="AO50">
        <v>999</v>
      </c>
    </row>
    <row r="51" spans="1:41" x14ac:dyDescent="0.3">
      <c r="A51">
        <v>4</v>
      </c>
      <c r="B51">
        <v>2023</v>
      </c>
      <c r="C51">
        <v>99</v>
      </c>
      <c r="D51">
        <v>24</v>
      </c>
      <c r="E51">
        <v>31915</v>
      </c>
      <c r="F51">
        <v>170</v>
      </c>
      <c r="H51">
        <v>28758</v>
      </c>
      <c r="I51">
        <v>84.75552541901375</v>
      </c>
      <c r="J51">
        <v>12.881407088580705</v>
      </c>
      <c r="K51">
        <v>15.00930479579382</v>
      </c>
      <c r="L51">
        <v>14.487949768810411</v>
      </c>
      <c r="M51">
        <v>58.938222953953947</v>
      </c>
      <c r="N51">
        <v>58.873773306647024</v>
      </c>
      <c r="O51">
        <v>11.617097647746128</v>
      </c>
      <c r="P51">
        <v>47.695629082797822</v>
      </c>
      <c r="Q51">
        <v>46.962719065321288</v>
      </c>
      <c r="R51">
        <v>122.7424202198269</v>
      </c>
      <c r="S51">
        <v>122.74153127322924</v>
      </c>
      <c r="T51">
        <v>88.101402361872474</v>
      </c>
      <c r="U51">
        <v>84.41107127794217</v>
      </c>
      <c r="V51">
        <v>2.1278977072131062</v>
      </c>
      <c r="W51">
        <v>59.854683914041317</v>
      </c>
      <c r="X51">
        <v>99</v>
      </c>
      <c r="Y51">
        <v>9546</v>
      </c>
      <c r="AD51">
        <v>18819</v>
      </c>
      <c r="AE51">
        <v>18829</v>
      </c>
      <c r="AF51">
        <v>18829</v>
      </c>
      <c r="AG51">
        <v>18833</v>
      </c>
      <c r="AH51">
        <v>18829</v>
      </c>
      <c r="AI51">
        <v>18830</v>
      </c>
      <c r="AJ51">
        <v>18833</v>
      </c>
      <c r="AK51">
        <v>18834</v>
      </c>
      <c r="AL51">
        <v>18968</v>
      </c>
      <c r="AM51">
        <v>18968</v>
      </c>
      <c r="AO51">
        <v>999</v>
      </c>
    </row>
    <row r="52" spans="1:41" x14ac:dyDescent="0.3">
      <c r="A52">
        <v>4</v>
      </c>
      <c r="B52">
        <v>2023</v>
      </c>
      <c r="C52">
        <v>99</v>
      </c>
      <c r="D52">
        <v>25</v>
      </c>
      <c r="E52">
        <v>31915</v>
      </c>
      <c r="F52">
        <v>170</v>
      </c>
      <c r="H52">
        <v>28901</v>
      </c>
      <c r="I52">
        <v>84.772881561191909</v>
      </c>
      <c r="J52">
        <v>13.000052907253584</v>
      </c>
      <c r="K52">
        <v>15.195936937890245</v>
      </c>
      <c r="L52">
        <v>14.401439790575941</v>
      </c>
      <c r="M52">
        <v>59.04709554544533</v>
      </c>
      <c r="N52">
        <v>59.115832239830098</v>
      </c>
      <c r="O52">
        <v>11.622966684294081</v>
      </c>
      <c r="P52">
        <v>47.777054903205318</v>
      </c>
      <c r="Q52">
        <v>47.427324197047454</v>
      </c>
      <c r="R52">
        <v>120.07361184558438</v>
      </c>
      <c r="S52">
        <v>121.91898466419882</v>
      </c>
      <c r="T52">
        <v>87.69568470414697</v>
      </c>
      <c r="U52">
        <v>85.003129775014258</v>
      </c>
      <c r="V52">
        <v>2.1958840306366643</v>
      </c>
      <c r="W52">
        <v>60.364658662330008</v>
      </c>
      <c r="X52">
        <v>99</v>
      </c>
      <c r="Y52">
        <v>9968</v>
      </c>
      <c r="AD52">
        <v>18901</v>
      </c>
      <c r="AE52">
        <v>18902</v>
      </c>
      <c r="AF52">
        <v>18900</v>
      </c>
      <c r="AG52">
        <v>18910</v>
      </c>
      <c r="AH52">
        <v>18906</v>
      </c>
      <c r="AI52">
        <v>18899</v>
      </c>
      <c r="AJ52">
        <v>18910</v>
      </c>
      <c r="AK52">
        <v>18910</v>
      </c>
      <c r="AL52">
        <v>18979</v>
      </c>
      <c r="AM52">
        <v>18979</v>
      </c>
      <c r="AO52">
        <v>999</v>
      </c>
    </row>
    <row r="53" spans="1:41" x14ac:dyDescent="0.3">
      <c r="A53">
        <v>4</v>
      </c>
      <c r="B53">
        <v>2023</v>
      </c>
      <c r="C53">
        <v>99</v>
      </c>
      <c r="D53">
        <v>26</v>
      </c>
      <c r="E53">
        <v>31915</v>
      </c>
      <c r="F53">
        <v>170</v>
      </c>
      <c r="H53">
        <v>27623</v>
      </c>
      <c r="I53">
        <v>84.216859863158092</v>
      </c>
      <c r="J53">
        <v>12.760081087004259</v>
      </c>
      <c r="K53">
        <v>14.804435682602223</v>
      </c>
      <c r="L53">
        <v>14.340921742854029</v>
      </c>
      <c r="M53">
        <v>59.070368544986579</v>
      </c>
      <c r="N53">
        <v>58.898347293814552</v>
      </c>
      <c r="O53">
        <v>11.832400766493375</v>
      </c>
      <c r="P53">
        <v>47.797754654983592</v>
      </c>
      <c r="Q53">
        <v>47.688752601029471</v>
      </c>
      <c r="R53">
        <v>122.85390428211583</v>
      </c>
      <c r="S53">
        <v>125.19655078018064</v>
      </c>
      <c r="T53">
        <v>87.350426136363922</v>
      </c>
      <c r="U53">
        <v>85.048492132866755</v>
      </c>
      <c r="V53">
        <v>2.0443545955979587</v>
      </c>
      <c r="W53">
        <v>60.54841979509829</v>
      </c>
      <c r="X53">
        <v>99</v>
      </c>
      <c r="Y53">
        <v>9372</v>
      </c>
      <c r="AD53">
        <v>18252</v>
      </c>
      <c r="AE53">
        <v>18261</v>
      </c>
      <c r="AF53">
        <v>18258</v>
      </c>
      <c r="AG53">
        <v>18265</v>
      </c>
      <c r="AH53">
        <v>18260</v>
      </c>
      <c r="AI53">
        <v>18262</v>
      </c>
      <c r="AJ53">
        <v>18262</v>
      </c>
      <c r="AK53">
        <v>18265</v>
      </c>
      <c r="AL53">
        <v>18304</v>
      </c>
      <c r="AM53">
        <v>18304</v>
      </c>
      <c r="AO53">
        <v>999</v>
      </c>
    </row>
    <row r="54" spans="1:41" x14ac:dyDescent="0.3">
      <c r="A54">
        <v>4</v>
      </c>
      <c r="B54">
        <v>2023</v>
      </c>
      <c r="C54">
        <v>99</v>
      </c>
      <c r="D54">
        <v>27</v>
      </c>
      <c r="E54">
        <v>31915</v>
      </c>
      <c r="F54">
        <v>170</v>
      </c>
      <c r="H54">
        <v>29485</v>
      </c>
      <c r="I54">
        <v>84.60036764456558</v>
      </c>
      <c r="J54">
        <v>13.007029964600889</v>
      </c>
      <c r="K54">
        <v>15.046760760061893</v>
      </c>
      <c r="L54">
        <v>14.406182244985043</v>
      </c>
      <c r="M54">
        <v>59.664605256595607</v>
      </c>
      <c r="N54">
        <v>58.836084678712659</v>
      </c>
      <c r="O54">
        <v>11.887782264094495</v>
      </c>
      <c r="P54">
        <v>46.882916126458561</v>
      </c>
      <c r="Q54">
        <v>46.657973471626597</v>
      </c>
      <c r="R54">
        <v>122.9594217347956</v>
      </c>
      <c r="S54">
        <v>124.88655168976172</v>
      </c>
      <c r="T54">
        <v>88.069427321536111</v>
      </c>
      <c r="U54">
        <v>85.687005368860852</v>
      </c>
      <c r="V54">
        <v>2.0397307954610082</v>
      </c>
      <c r="W54">
        <v>60.42289299643889</v>
      </c>
      <c r="X54">
        <v>99</v>
      </c>
      <c r="Y54">
        <v>9411</v>
      </c>
      <c r="AD54">
        <v>20057</v>
      </c>
      <c r="AE54">
        <v>20051</v>
      </c>
      <c r="AF54">
        <v>20057</v>
      </c>
      <c r="AG54">
        <v>20061</v>
      </c>
      <c r="AH54">
        <v>20054</v>
      </c>
      <c r="AI54">
        <v>20054</v>
      </c>
      <c r="AJ54">
        <v>20060</v>
      </c>
      <c r="AK54">
        <v>20062</v>
      </c>
      <c r="AL54">
        <v>20116</v>
      </c>
      <c r="AM54">
        <v>20116</v>
      </c>
      <c r="AO54">
        <v>999</v>
      </c>
    </row>
    <row r="55" spans="1:41" x14ac:dyDescent="0.3">
      <c r="A55">
        <v>4</v>
      </c>
      <c r="B55">
        <v>2023</v>
      </c>
      <c r="C55">
        <v>99</v>
      </c>
      <c r="D55">
        <v>28</v>
      </c>
      <c r="E55">
        <v>31915</v>
      </c>
      <c r="F55">
        <v>170</v>
      </c>
      <c r="H55">
        <v>29475</v>
      </c>
      <c r="I55">
        <v>83.947450042409187</v>
      </c>
      <c r="J55">
        <v>12.959876899403753</v>
      </c>
      <c r="K55">
        <v>15.09251321480064</v>
      </c>
      <c r="L55">
        <v>14.411844615026748</v>
      </c>
      <c r="M55">
        <v>58.881239788563136</v>
      </c>
      <c r="N55">
        <v>58.928081537565554</v>
      </c>
      <c r="O55">
        <v>11.686956521739122</v>
      </c>
      <c r="P55">
        <v>47.009515570934255</v>
      </c>
      <c r="Q55">
        <v>46.684450853160307</v>
      </c>
      <c r="R55">
        <v>124.03012250780684</v>
      </c>
      <c r="S55">
        <v>125.7721835214989</v>
      </c>
      <c r="T55">
        <v>87.472890209421749</v>
      </c>
      <c r="U55">
        <v>84.925988402741609</v>
      </c>
      <c r="V55">
        <v>2.1326363153968861</v>
      </c>
      <c r="W55">
        <v>60.387446988973714</v>
      </c>
      <c r="X55">
        <v>99</v>
      </c>
      <c r="Y55">
        <v>8631</v>
      </c>
      <c r="AD55">
        <v>20796</v>
      </c>
      <c r="AE55">
        <v>20810</v>
      </c>
      <c r="AF55">
        <v>20805</v>
      </c>
      <c r="AG55">
        <v>20815</v>
      </c>
      <c r="AH55">
        <v>20808</v>
      </c>
      <c r="AI55">
        <v>20805</v>
      </c>
      <c r="AJ55">
        <v>20815</v>
      </c>
      <c r="AK55">
        <v>20815</v>
      </c>
      <c r="AL55">
        <v>20867</v>
      </c>
      <c r="AM55">
        <v>20867</v>
      </c>
      <c r="AO55">
        <v>999</v>
      </c>
    </row>
    <row r="56" spans="1:41" x14ac:dyDescent="0.3">
      <c r="A56">
        <v>4</v>
      </c>
      <c r="B56">
        <v>2023</v>
      </c>
      <c r="C56">
        <v>99</v>
      </c>
      <c r="D56">
        <v>29</v>
      </c>
      <c r="E56">
        <v>31915</v>
      </c>
      <c r="F56">
        <v>170</v>
      </c>
      <c r="H56">
        <v>25814</v>
      </c>
      <c r="I56">
        <v>84.039170217711643</v>
      </c>
      <c r="J56">
        <v>12.888213062477847</v>
      </c>
      <c r="K56">
        <v>15.15363910040727</v>
      </c>
      <c r="L56">
        <v>14.463873055523988</v>
      </c>
      <c r="M56">
        <v>58.879416799480445</v>
      </c>
      <c r="N56">
        <v>58.5160455321572</v>
      </c>
      <c r="O56">
        <v>11.752183663833923</v>
      </c>
      <c r="P56">
        <v>46.751298701298715</v>
      </c>
      <c r="Q56">
        <v>45.813839522937933</v>
      </c>
      <c r="R56">
        <v>126.06244466741428</v>
      </c>
      <c r="S56">
        <v>126.51696865962344</v>
      </c>
      <c r="T56">
        <v>87.872250014713444</v>
      </c>
      <c r="U56">
        <v>85.126572891531055</v>
      </c>
      <c r="V56">
        <v>2.2654260379294198</v>
      </c>
      <c r="W56">
        <v>60.3364066010692</v>
      </c>
      <c r="X56">
        <v>99</v>
      </c>
      <c r="Y56">
        <v>8836</v>
      </c>
      <c r="AD56">
        <v>16934</v>
      </c>
      <c r="AE56">
        <v>16941</v>
      </c>
      <c r="AF56">
        <v>16935</v>
      </c>
      <c r="AG56">
        <v>16944</v>
      </c>
      <c r="AH56">
        <v>16940</v>
      </c>
      <c r="AI56">
        <v>16937</v>
      </c>
      <c r="AJ56">
        <v>16943</v>
      </c>
      <c r="AK56">
        <v>16943</v>
      </c>
      <c r="AL56">
        <v>16991</v>
      </c>
      <c r="AM56">
        <v>16991</v>
      </c>
      <c r="AO56">
        <v>999</v>
      </c>
    </row>
    <row r="57" spans="1:41" x14ac:dyDescent="0.3">
      <c r="A57">
        <v>4</v>
      </c>
      <c r="B57">
        <v>2023</v>
      </c>
      <c r="C57">
        <v>99</v>
      </c>
      <c r="D57">
        <v>30</v>
      </c>
      <c r="E57">
        <v>31915</v>
      </c>
      <c r="F57">
        <v>170</v>
      </c>
      <c r="H57">
        <v>29234</v>
      </c>
      <c r="I57">
        <v>83.829930902374755</v>
      </c>
      <c r="J57">
        <v>13.039015013766971</v>
      </c>
      <c r="K57">
        <v>15.193518229978144</v>
      </c>
      <c r="L57">
        <v>14.364503940189987</v>
      </c>
      <c r="M57">
        <v>58.468204009556786</v>
      </c>
      <c r="N57">
        <v>58.964220759493905</v>
      </c>
      <c r="O57">
        <v>11.83569796427086</v>
      </c>
      <c r="P57">
        <v>48.811165930927032</v>
      </c>
      <c r="Q57">
        <v>47.59198088708839</v>
      </c>
      <c r="R57">
        <v>128.84913793103445</v>
      </c>
      <c r="S57">
        <v>128.09233485666803</v>
      </c>
      <c r="T57">
        <v>88.794842050751271</v>
      </c>
      <c r="U57">
        <v>84.801408596581851</v>
      </c>
      <c r="V57">
        <v>2.1545032162111721</v>
      </c>
      <c r="W57">
        <v>60.302456044331926</v>
      </c>
      <c r="X57">
        <v>99</v>
      </c>
      <c r="Y57">
        <v>9935</v>
      </c>
      <c r="AD57">
        <v>19249</v>
      </c>
      <c r="AE57">
        <v>19254</v>
      </c>
      <c r="AF57">
        <v>19255</v>
      </c>
      <c r="AG57">
        <v>19256</v>
      </c>
      <c r="AH57">
        <v>19255</v>
      </c>
      <c r="AI57">
        <v>19254</v>
      </c>
      <c r="AJ57">
        <v>19256</v>
      </c>
      <c r="AK57">
        <v>19256</v>
      </c>
      <c r="AL57">
        <v>19310</v>
      </c>
      <c r="AM57">
        <v>19310</v>
      </c>
      <c r="AO57">
        <v>999</v>
      </c>
    </row>
    <row r="58" spans="1:41" x14ac:dyDescent="0.3">
      <c r="A58">
        <v>4</v>
      </c>
      <c r="B58">
        <v>2023</v>
      </c>
      <c r="C58">
        <v>99</v>
      </c>
      <c r="D58">
        <v>31</v>
      </c>
      <c r="E58">
        <v>31915</v>
      </c>
      <c r="F58">
        <v>170</v>
      </c>
      <c r="H58">
        <v>29194</v>
      </c>
      <c r="I58">
        <v>84.096926765775066</v>
      </c>
      <c r="J58">
        <v>13.162955075550141</v>
      </c>
      <c r="K58">
        <v>15.278927086502399</v>
      </c>
      <c r="L58">
        <v>14.404573758339511</v>
      </c>
      <c r="M58">
        <v>58.73479363147765</v>
      </c>
      <c r="N58">
        <v>58.725921443736496</v>
      </c>
      <c r="O58">
        <v>11.940967153284671</v>
      </c>
      <c r="P58">
        <v>48.506590286930951</v>
      </c>
      <c r="Q58">
        <v>47.502382642198121</v>
      </c>
      <c r="R58">
        <v>129.79923973644199</v>
      </c>
      <c r="S58">
        <v>129.1009123162697</v>
      </c>
      <c r="T58">
        <v>88.76050755775735</v>
      </c>
      <c r="U58">
        <v>85.270592993276495</v>
      </c>
      <c r="V58">
        <v>2.1159720109522588</v>
      </c>
      <c r="W58">
        <v>60.265191477700888</v>
      </c>
      <c r="X58">
        <v>99</v>
      </c>
      <c r="Y58">
        <v>9462</v>
      </c>
      <c r="AD58">
        <v>19722</v>
      </c>
      <c r="AE58">
        <v>19722</v>
      </c>
      <c r="AF58">
        <v>19720</v>
      </c>
      <c r="AG58">
        <v>19728</v>
      </c>
      <c r="AH58">
        <v>19726</v>
      </c>
      <c r="AI58">
        <v>19726</v>
      </c>
      <c r="AJ58">
        <v>19730</v>
      </c>
      <c r="AK58">
        <v>19730</v>
      </c>
      <c r="AL58">
        <v>19781</v>
      </c>
      <c r="AM58">
        <v>19781</v>
      </c>
      <c r="AO58">
        <v>999</v>
      </c>
    </row>
    <row r="59" spans="1:41" x14ac:dyDescent="0.3">
      <c r="A59">
        <v>4</v>
      </c>
      <c r="B59">
        <v>2023</v>
      </c>
      <c r="C59">
        <v>99</v>
      </c>
      <c r="D59">
        <v>32</v>
      </c>
      <c r="E59">
        <v>31915</v>
      </c>
      <c r="F59">
        <v>170</v>
      </c>
      <c r="H59">
        <v>26719</v>
      </c>
      <c r="I59">
        <v>83.542049103634525</v>
      </c>
      <c r="J59">
        <v>12.834922899632263</v>
      </c>
      <c r="K59">
        <v>14.916353270105786</v>
      </c>
      <c r="L59">
        <v>14.366924541775781</v>
      </c>
      <c r="M59">
        <v>58.588169508250445</v>
      </c>
      <c r="N59">
        <v>59.144477042337584</v>
      </c>
      <c r="O59">
        <v>11.802794826830548</v>
      </c>
      <c r="P59">
        <v>48.628886329988482</v>
      </c>
      <c r="Q59">
        <v>47.647239431986399</v>
      </c>
      <c r="R59">
        <v>134.14777461083099</v>
      </c>
      <c r="S59">
        <v>133.70983121437968</v>
      </c>
      <c r="T59">
        <v>88.161359668267309</v>
      </c>
      <c r="U59">
        <v>84.486163247490879</v>
      </c>
      <c r="V59">
        <v>2.081430370473528</v>
      </c>
      <c r="W59">
        <v>60.476963958231948</v>
      </c>
      <c r="X59">
        <v>99</v>
      </c>
      <c r="Y59">
        <v>8409</v>
      </c>
      <c r="AD59">
        <v>18223</v>
      </c>
      <c r="AE59">
        <v>18241</v>
      </c>
      <c r="AF59">
        <v>18242</v>
      </c>
      <c r="AG59">
        <v>18248</v>
      </c>
      <c r="AH59">
        <v>18237</v>
      </c>
      <c r="AI59">
        <v>18239</v>
      </c>
      <c r="AJ59">
        <v>18244</v>
      </c>
      <c r="AK59">
        <v>18248</v>
      </c>
      <c r="AL59">
        <v>18328</v>
      </c>
      <c r="AM59">
        <v>18328</v>
      </c>
      <c r="AO59">
        <v>999</v>
      </c>
    </row>
    <row r="60" spans="1:41" x14ac:dyDescent="0.3">
      <c r="A60">
        <v>4</v>
      </c>
      <c r="B60">
        <v>2023</v>
      </c>
      <c r="C60">
        <v>99</v>
      </c>
      <c r="D60">
        <v>33</v>
      </c>
      <c r="E60">
        <v>31915</v>
      </c>
      <c r="F60">
        <v>170</v>
      </c>
      <c r="H60">
        <v>26279</v>
      </c>
      <c r="I60">
        <v>84.40129495034121</v>
      </c>
      <c r="J60">
        <v>12.891933714417725</v>
      </c>
      <c r="K60">
        <v>14.925148629148651</v>
      </c>
      <c r="L60">
        <v>14.525743144114619</v>
      </c>
      <c r="M60">
        <v>58.587670995671083</v>
      </c>
      <c r="N60">
        <v>59.515745787628482</v>
      </c>
      <c r="O60">
        <v>11.599446334852177</v>
      </c>
      <c r="P60">
        <v>48.652101131378437</v>
      </c>
      <c r="Q60">
        <v>47.625122669283598</v>
      </c>
      <c r="R60">
        <v>123.90210556677243</v>
      </c>
      <c r="S60">
        <v>122.87580756806642</v>
      </c>
      <c r="T60">
        <v>88.226567524115936</v>
      </c>
      <c r="U60">
        <v>84.203192466697317</v>
      </c>
      <c r="V60">
        <v>2.0332149147309213</v>
      </c>
      <c r="W60">
        <v>60.417215266943195</v>
      </c>
      <c r="X60">
        <v>99</v>
      </c>
      <c r="Y60">
        <v>8881</v>
      </c>
      <c r="AD60">
        <v>17319</v>
      </c>
      <c r="AE60">
        <v>17325</v>
      </c>
      <c r="AF60">
        <v>17329</v>
      </c>
      <c r="AG60">
        <v>17339</v>
      </c>
      <c r="AH60">
        <v>17324</v>
      </c>
      <c r="AI60">
        <v>17323</v>
      </c>
      <c r="AJ60">
        <v>17335</v>
      </c>
      <c r="AK60">
        <v>17336</v>
      </c>
      <c r="AL60">
        <v>17416</v>
      </c>
      <c r="AM60">
        <v>17416</v>
      </c>
      <c r="AO60">
        <v>999</v>
      </c>
    </row>
    <row r="61" spans="1:41" x14ac:dyDescent="0.3">
      <c r="A61">
        <v>4</v>
      </c>
      <c r="B61">
        <v>2023</v>
      </c>
      <c r="C61">
        <v>99</v>
      </c>
      <c r="D61">
        <v>34</v>
      </c>
      <c r="E61">
        <v>31915</v>
      </c>
      <c r="F61">
        <v>170</v>
      </c>
      <c r="H61">
        <v>27315</v>
      </c>
      <c r="I61">
        <v>84.627159802307133</v>
      </c>
      <c r="J61">
        <v>13.052567813873704</v>
      </c>
      <c r="K61">
        <v>15.14797514463257</v>
      </c>
      <c r="L61">
        <v>14.606491393539333</v>
      </c>
      <c r="M61">
        <v>58.748467966573955</v>
      </c>
      <c r="N61">
        <v>59.343038647913957</v>
      </c>
      <c r="O61">
        <v>11.621354752342757</v>
      </c>
      <c r="P61">
        <v>47.948301725061611</v>
      </c>
      <c r="Q61">
        <v>47.498151818717538</v>
      </c>
      <c r="R61">
        <v>122.61305698371891</v>
      </c>
      <c r="S61">
        <v>125.0504953145917</v>
      </c>
      <c r="T61">
        <v>87.849067828119331</v>
      </c>
      <c r="U61">
        <v>84.334179635630349</v>
      </c>
      <c r="V61">
        <v>2.0954073307588672</v>
      </c>
      <c r="W61">
        <v>60.287607541643794</v>
      </c>
      <c r="X61">
        <v>99</v>
      </c>
      <c r="Y61">
        <v>8500</v>
      </c>
      <c r="AD61">
        <v>18654</v>
      </c>
      <c r="AE61">
        <v>18668</v>
      </c>
      <c r="AF61">
        <v>18669</v>
      </c>
      <c r="AG61">
        <v>18675</v>
      </c>
      <c r="AH61">
        <v>18666</v>
      </c>
      <c r="AI61">
        <v>18667</v>
      </c>
      <c r="AJ61">
        <v>18672</v>
      </c>
      <c r="AK61">
        <v>18675</v>
      </c>
      <c r="AL61">
        <v>18827</v>
      </c>
      <c r="AM61">
        <v>18827</v>
      </c>
      <c r="AO61">
        <v>999</v>
      </c>
    </row>
    <row r="62" spans="1:41" x14ac:dyDescent="0.3">
      <c r="A62">
        <v>4</v>
      </c>
      <c r="B62">
        <v>2023</v>
      </c>
      <c r="C62">
        <v>99</v>
      </c>
      <c r="D62">
        <v>35</v>
      </c>
      <c r="E62">
        <v>31915</v>
      </c>
      <c r="F62">
        <v>170</v>
      </c>
      <c r="H62">
        <v>29939</v>
      </c>
      <c r="I62">
        <v>83.428866695614857</v>
      </c>
      <c r="J62">
        <v>12.892830188679296</v>
      </c>
      <c r="K62">
        <v>14.997853993140724</v>
      </c>
      <c r="L62">
        <v>14.387016452225298</v>
      </c>
      <c r="M62">
        <v>57.939990200881518</v>
      </c>
      <c r="N62">
        <v>59.209159619450176</v>
      </c>
      <c r="O62">
        <v>11.725957488490621</v>
      </c>
      <c r="P62">
        <v>48.420005878318797</v>
      </c>
      <c r="Q62">
        <v>47.56881857366772</v>
      </c>
      <c r="R62">
        <v>128.8461237083109</v>
      </c>
      <c r="S62">
        <v>129.12708751652872</v>
      </c>
      <c r="T62">
        <v>87.462385858684442</v>
      </c>
      <c r="U62">
        <v>84.057141461985694</v>
      </c>
      <c r="V62">
        <v>2.1050238044614265</v>
      </c>
      <c r="W62">
        <v>60.400480977988586</v>
      </c>
      <c r="X62">
        <v>99</v>
      </c>
      <c r="Y62">
        <v>9516</v>
      </c>
      <c r="AD62">
        <v>20405</v>
      </c>
      <c r="AE62">
        <v>20410</v>
      </c>
      <c r="AF62">
        <v>20408</v>
      </c>
      <c r="AG62">
        <v>20418</v>
      </c>
      <c r="AH62">
        <v>20414</v>
      </c>
      <c r="AI62">
        <v>20416</v>
      </c>
      <c r="AJ62">
        <v>20419</v>
      </c>
      <c r="AK62">
        <v>20419</v>
      </c>
      <c r="AL62">
        <v>20479</v>
      </c>
      <c r="AM62">
        <v>20479</v>
      </c>
      <c r="AO62">
        <v>999</v>
      </c>
    </row>
    <row r="63" spans="1:41" x14ac:dyDescent="0.3">
      <c r="A63">
        <v>4</v>
      </c>
      <c r="B63">
        <v>2023</v>
      </c>
      <c r="C63">
        <v>99</v>
      </c>
      <c r="D63">
        <v>36</v>
      </c>
      <c r="E63">
        <v>31915</v>
      </c>
      <c r="F63">
        <v>170</v>
      </c>
      <c r="H63">
        <v>28169</v>
      </c>
      <c r="I63">
        <v>84.174241897121405</v>
      </c>
      <c r="J63">
        <v>12.805779459901903</v>
      </c>
      <c r="K63">
        <v>15.04179363943136</v>
      </c>
      <c r="L63">
        <v>14.546469012115548</v>
      </c>
      <c r="M63">
        <v>58.788454852234281</v>
      </c>
      <c r="N63">
        <v>58.799645563716815</v>
      </c>
      <c r="O63">
        <v>11.542820630782691</v>
      </c>
      <c r="P63">
        <v>48.31908584283449</v>
      </c>
      <c r="Q63">
        <v>47.623159509202466</v>
      </c>
      <c r="R63">
        <v>130.3555873632553</v>
      </c>
      <c r="S63">
        <v>130.66145274242189</v>
      </c>
      <c r="T63">
        <v>88.296695563488612</v>
      </c>
      <c r="U63">
        <v>84.676073431922347</v>
      </c>
      <c r="V63">
        <v>2.2360141795294535</v>
      </c>
      <c r="W63">
        <v>60.382903191451632</v>
      </c>
      <c r="X63">
        <v>99</v>
      </c>
      <c r="Y63">
        <v>8609</v>
      </c>
      <c r="AD63">
        <v>19552</v>
      </c>
      <c r="AE63">
        <v>19558</v>
      </c>
      <c r="AF63">
        <v>19559</v>
      </c>
      <c r="AG63">
        <v>19563</v>
      </c>
      <c r="AH63">
        <v>19559</v>
      </c>
      <c r="AI63">
        <v>19560</v>
      </c>
      <c r="AJ63">
        <v>19562</v>
      </c>
      <c r="AK63">
        <v>19563</v>
      </c>
      <c r="AL63">
        <v>19610</v>
      </c>
      <c r="AM63">
        <v>19610</v>
      </c>
      <c r="AO63">
        <v>999</v>
      </c>
    </row>
    <row r="64" spans="1:41" x14ac:dyDescent="0.3">
      <c r="A64">
        <v>4</v>
      </c>
      <c r="B64">
        <v>2023</v>
      </c>
      <c r="C64">
        <v>99</v>
      </c>
      <c r="D64">
        <v>37</v>
      </c>
      <c r="E64">
        <v>31915</v>
      </c>
      <c r="F64">
        <v>170</v>
      </c>
      <c r="H64">
        <v>29309</v>
      </c>
      <c r="I64">
        <v>83.537919069228607</v>
      </c>
      <c r="J64">
        <v>12.777996431302601</v>
      </c>
      <c r="K64">
        <v>14.961149905703685</v>
      </c>
      <c r="L64">
        <v>14.58270621234154</v>
      </c>
      <c r="M64">
        <v>57.984158213976578</v>
      </c>
      <c r="N64">
        <v>58.79273147176152</v>
      </c>
      <c r="O64">
        <v>11.652277126846769</v>
      </c>
      <c r="P64">
        <v>48.576503567787967</v>
      </c>
      <c r="Q64">
        <v>47.813022213164864</v>
      </c>
      <c r="R64">
        <v>130.0248114937844</v>
      </c>
      <c r="S64">
        <v>130.15746306673461</v>
      </c>
      <c r="T64">
        <v>87.81209259823315</v>
      </c>
      <c r="U64">
        <v>83.882911970758855</v>
      </c>
      <c r="V64">
        <v>2.1831534744010881</v>
      </c>
      <c r="W64">
        <v>60.432119826674395</v>
      </c>
      <c r="X64">
        <v>99</v>
      </c>
      <c r="Y64">
        <v>9649</v>
      </c>
      <c r="AD64">
        <v>19615</v>
      </c>
      <c r="AE64">
        <v>19619</v>
      </c>
      <c r="AF64">
        <v>19623</v>
      </c>
      <c r="AG64">
        <v>19630</v>
      </c>
      <c r="AH64">
        <v>19620</v>
      </c>
      <c r="AI64">
        <v>19628</v>
      </c>
      <c r="AJ64">
        <v>19628</v>
      </c>
      <c r="AK64">
        <v>19630</v>
      </c>
      <c r="AL64">
        <v>19698</v>
      </c>
      <c r="AM64">
        <v>19698</v>
      </c>
      <c r="AO64">
        <v>999</v>
      </c>
    </row>
    <row r="65" spans="1:41" x14ac:dyDescent="0.3">
      <c r="A65">
        <v>4</v>
      </c>
      <c r="B65">
        <v>2023</v>
      </c>
      <c r="C65">
        <v>99</v>
      </c>
      <c r="D65">
        <v>38</v>
      </c>
      <c r="E65">
        <v>31915</v>
      </c>
      <c r="F65">
        <v>170</v>
      </c>
      <c r="H65">
        <v>29696</v>
      </c>
      <c r="I65">
        <v>83.723727774785374</v>
      </c>
      <c r="J65">
        <v>12.773037993252183</v>
      </c>
      <c r="K65">
        <v>15.002150537634428</v>
      </c>
      <c r="L65">
        <v>14.188139126618356</v>
      </c>
      <c r="M65">
        <v>58.865073313782801</v>
      </c>
      <c r="N65">
        <v>58.512717570689837</v>
      </c>
      <c r="O65">
        <v>11.722452968482775</v>
      </c>
      <c r="P65">
        <v>47.757283926476333</v>
      </c>
      <c r="Q65">
        <v>47.28052595561639</v>
      </c>
      <c r="R65">
        <v>129.75996872556684</v>
      </c>
      <c r="S65">
        <v>131.53564622526264</v>
      </c>
      <c r="T65">
        <v>88.262151394422645</v>
      </c>
      <c r="U65">
        <v>84.629997084831643</v>
      </c>
      <c r="V65">
        <v>2.2291125443822413</v>
      </c>
      <c r="W65">
        <v>60.538085937500007</v>
      </c>
      <c r="X65">
        <v>99</v>
      </c>
      <c r="Y65">
        <v>9152</v>
      </c>
      <c r="AD65">
        <v>20451</v>
      </c>
      <c r="AE65">
        <v>20460</v>
      </c>
      <c r="AF65">
        <v>20460</v>
      </c>
      <c r="AG65">
        <v>20465</v>
      </c>
      <c r="AH65">
        <v>20456</v>
      </c>
      <c r="AI65">
        <v>20458</v>
      </c>
      <c r="AJ65">
        <v>20464</v>
      </c>
      <c r="AK65">
        <v>20465</v>
      </c>
      <c r="AL65">
        <v>20582</v>
      </c>
      <c r="AM65">
        <v>20582</v>
      </c>
      <c r="AO65">
        <v>999</v>
      </c>
    </row>
    <row r="66" spans="1:41" x14ac:dyDescent="0.3">
      <c r="A66">
        <v>4</v>
      </c>
      <c r="B66">
        <v>2023</v>
      </c>
      <c r="C66">
        <v>99</v>
      </c>
      <c r="D66">
        <v>39</v>
      </c>
      <c r="E66">
        <v>31915</v>
      </c>
      <c r="F66">
        <v>170</v>
      </c>
      <c r="H66">
        <v>27103</v>
      </c>
      <c r="I66">
        <v>83.155144079992297</v>
      </c>
      <c r="J66">
        <v>12.54130589458706</v>
      </c>
      <c r="K66">
        <v>14.830183928180428</v>
      </c>
      <c r="L66">
        <v>14.385603487318829</v>
      </c>
      <c r="M66">
        <v>58.253174950733246</v>
      </c>
      <c r="N66">
        <v>58.923286024951473</v>
      </c>
      <c r="O66">
        <v>11.560043763676196</v>
      </c>
      <c r="P66">
        <v>48.050112150555279</v>
      </c>
      <c r="Q66">
        <v>47.169266130356256</v>
      </c>
      <c r="R66">
        <v>128.5701701592165</v>
      </c>
      <c r="S66">
        <v>127.94589419552491</v>
      </c>
      <c r="T66">
        <v>88.134656921566901</v>
      </c>
      <c r="U66">
        <v>84.005017999345114</v>
      </c>
      <c r="V66">
        <v>2.2888780335933769</v>
      </c>
      <c r="W66">
        <v>60.56543556063906</v>
      </c>
      <c r="X66">
        <v>99</v>
      </c>
      <c r="Y66">
        <v>8860</v>
      </c>
      <c r="AD66">
        <v>18271</v>
      </c>
      <c r="AE66">
        <v>18268</v>
      </c>
      <c r="AF66">
        <v>18275</v>
      </c>
      <c r="AG66">
        <v>18280</v>
      </c>
      <c r="AH66">
        <v>18279</v>
      </c>
      <c r="AI66">
        <v>18273</v>
      </c>
      <c r="AJ66">
        <v>18277</v>
      </c>
      <c r="AK66">
        <v>18279</v>
      </c>
      <c r="AL66">
        <v>18334</v>
      </c>
      <c r="AM66">
        <v>18334</v>
      </c>
      <c r="AO66">
        <v>999</v>
      </c>
    </row>
    <row r="67" spans="1:41" x14ac:dyDescent="0.3">
      <c r="A67">
        <v>4</v>
      </c>
      <c r="B67">
        <v>2023</v>
      </c>
      <c r="C67">
        <v>99</v>
      </c>
      <c r="D67">
        <v>40</v>
      </c>
      <c r="E67">
        <v>31915</v>
      </c>
      <c r="F67">
        <v>170</v>
      </c>
      <c r="H67">
        <v>26454</v>
      </c>
      <c r="I67">
        <v>83.764746730173812</v>
      </c>
      <c r="J67">
        <v>12.691020362746162</v>
      </c>
      <c r="K67">
        <v>14.84546921065802</v>
      </c>
      <c r="L67">
        <v>14.230732290048969</v>
      </c>
      <c r="M67">
        <v>58.352784113033202</v>
      </c>
      <c r="N67">
        <v>59.0228088006698</v>
      </c>
      <c r="O67">
        <v>11.821834158278184</v>
      </c>
      <c r="P67">
        <v>48.777240113465709</v>
      </c>
      <c r="Q67">
        <v>47.822662290704784</v>
      </c>
      <c r="R67">
        <v>129.01434847895001</v>
      </c>
      <c r="S67">
        <v>129.01534953562097</v>
      </c>
      <c r="T67">
        <v>88.032694114395809</v>
      </c>
      <c r="U67">
        <v>84.084233213595127</v>
      </c>
      <c r="V67">
        <v>2.1544488479118562</v>
      </c>
      <c r="W67">
        <v>60.50506539653739</v>
      </c>
      <c r="X67">
        <v>99</v>
      </c>
      <c r="Y67">
        <v>8388</v>
      </c>
      <c r="AD67">
        <v>17974</v>
      </c>
      <c r="AE67">
        <v>17977</v>
      </c>
      <c r="AF67">
        <v>17974</v>
      </c>
      <c r="AG67">
        <v>17981</v>
      </c>
      <c r="AH67">
        <v>17979</v>
      </c>
      <c r="AI67">
        <v>17977</v>
      </c>
      <c r="AJ67">
        <v>17981</v>
      </c>
      <c r="AK67">
        <v>17981</v>
      </c>
      <c r="AL67">
        <v>18095</v>
      </c>
      <c r="AM67">
        <v>18095</v>
      </c>
      <c r="AO67">
        <v>999</v>
      </c>
    </row>
    <row r="68" spans="1:41" x14ac:dyDescent="0.3">
      <c r="A68">
        <v>4</v>
      </c>
      <c r="B68">
        <v>2023</v>
      </c>
      <c r="C68">
        <v>99</v>
      </c>
      <c r="D68">
        <v>41</v>
      </c>
      <c r="E68">
        <v>31915</v>
      </c>
      <c r="F68">
        <v>170</v>
      </c>
      <c r="H68">
        <v>27737</v>
      </c>
      <c r="I68">
        <v>84.310168367163996</v>
      </c>
      <c r="J68">
        <v>12.846763554459217</v>
      </c>
      <c r="K68">
        <v>15.214834280810917</v>
      </c>
      <c r="L68">
        <v>14.262148538142757</v>
      </c>
      <c r="M68">
        <v>58.24015874718436</v>
      </c>
      <c r="N68">
        <v>58.912166984625777</v>
      </c>
      <c r="O68">
        <v>11.785258643795272</v>
      </c>
      <c r="P68">
        <v>48.387283546882543</v>
      </c>
      <c r="Q68">
        <v>47.54554227202059</v>
      </c>
      <c r="R68">
        <v>129.11038438857022</v>
      </c>
      <c r="S68">
        <v>128.20841597426963</v>
      </c>
      <c r="T68">
        <v>88.408852774511104</v>
      </c>
      <c r="U68">
        <v>84.510691756655589</v>
      </c>
      <c r="V68">
        <v>2.3680707263517036</v>
      </c>
      <c r="W68">
        <v>60.134621624544813</v>
      </c>
      <c r="X68">
        <v>99</v>
      </c>
      <c r="Y68">
        <v>8953</v>
      </c>
      <c r="AD68">
        <v>18647</v>
      </c>
      <c r="AE68">
        <v>18646</v>
      </c>
      <c r="AF68">
        <v>18654</v>
      </c>
      <c r="AG68">
        <v>18655</v>
      </c>
      <c r="AH68">
        <v>18653</v>
      </c>
      <c r="AI68">
        <v>18653</v>
      </c>
      <c r="AJ68">
        <v>18653</v>
      </c>
      <c r="AK68">
        <v>18655</v>
      </c>
      <c r="AL68">
        <v>18706</v>
      </c>
      <c r="AM68">
        <v>18706</v>
      </c>
      <c r="AO68">
        <v>999</v>
      </c>
    </row>
    <row r="69" spans="1:41" x14ac:dyDescent="0.3">
      <c r="A69">
        <v>4</v>
      </c>
      <c r="B69">
        <v>2023</v>
      </c>
      <c r="C69">
        <v>99</v>
      </c>
      <c r="D69">
        <v>42</v>
      </c>
      <c r="E69">
        <v>31915</v>
      </c>
      <c r="F69">
        <v>170</v>
      </c>
      <c r="H69">
        <v>28159</v>
      </c>
      <c r="I69">
        <v>84.018547888774862</v>
      </c>
      <c r="J69">
        <v>12.768781055079829</v>
      </c>
      <c r="K69">
        <v>15.059652275009356</v>
      </c>
      <c r="L69">
        <v>14.262097231305862</v>
      </c>
      <c r="M69">
        <v>58.428578977963411</v>
      </c>
      <c r="N69">
        <v>58.910209881941313</v>
      </c>
      <c r="O69">
        <v>11.695102493660224</v>
      </c>
      <c r="P69">
        <v>48.156943563728603</v>
      </c>
      <c r="Q69">
        <v>47.624775393721592</v>
      </c>
      <c r="R69">
        <v>128.32044169704653</v>
      </c>
      <c r="S69">
        <v>128.81989644970415</v>
      </c>
      <c r="T69">
        <v>88.243401296033099</v>
      </c>
      <c r="U69">
        <v>84.4155102470896</v>
      </c>
      <c r="V69">
        <v>2.2908712199295205</v>
      </c>
      <c r="W69">
        <v>60.456940942505071</v>
      </c>
      <c r="X69">
        <v>99</v>
      </c>
      <c r="Y69">
        <v>9193</v>
      </c>
      <c r="AD69">
        <v>18918</v>
      </c>
      <c r="AE69">
        <v>18923</v>
      </c>
      <c r="AF69">
        <v>18920</v>
      </c>
      <c r="AG69">
        <v>18928</v>
      </c>
      <c r="AH69">
        <v>18924</v>
      </c>
      <c r="AI69">
        <v>18922</v>
      </c>
      <c r="AJ69">
        <v>18927</v>
      </c>
      <c r="AK69">
        <v>18928</v>
      </c>
      <c r="AL69">
        <v>18981</v>
      </c>
      <c r="AM69">
        <v>18981</v>
      </c>
      <c r="AO69">
        <v>999</v>
      </c>
    </row>
    <row r="70" spans="1:41" x14ac:dyDescent="0.3">
      <c r="A70">
        <v>4</v>
      </c>
      <c r="B70">
        <v>2023</v>
      </c>
      <c r="C70">
        <v>99</v>
      </c>
      <c r="D70">
        <v>43</v>
      </c>
      <c r="E70">
        <v>31915</v>
      </c>
      <c r="F70">
        <v>170</v>
      </c>
      <c r="H70">
        <v>28936</v>
      </c>
      <c r="I70">
        <v>84.270145493503719</v>
      </c>
      <c r="J70">
        <v>12.538153170051961</v>
      </c>
      <c r="K70">
        <v>14.788079541190912</v>
      </c>
      <c r="L70">
        <v>14.238658309666079</v>
      </c>
      <c r="M70">
        <v>58.029822586696753</v>
      </c>
      <c r="N70">
        <v>58.889651985843109</v>
      </c>
      <c r="O70">
        <v>11.700819540414564</v>
      </c>
      <c r="P70">
        <v>48.975033485132592</v>
      </c>
      <c r="Q70">
        <v>48.512938655237072</v>
      </c>
      <c r="R70">
        <v>126.2292157703021</v>
      </c>
      <c r="S70">
        <v>127.23600621350901</v>
      </c>
      <c r="T70">
        <v>88.112246423232889</v>
      </c>
      <c r="U70">
        <v>83.846658125133942</v>
      </c>
      <c r="V70">
        <v>2.2499263711389434</v>
      </c>
      <c r="W70">
        <v>60.618883052253267</v>
      </c>
      <c r="X70">
        <v>99</v>
      </c>
      <c r="Y70">
        <v>10232</v>
      </c>
      <c r="AD70">
        <v>18659</v>
      </c>
      <c r="AE70">
        <v>18657</v>
      </c>
      <c r="AF70">
        <v>18661</v>
      </c>
      <c r="AG70">
        <v>18669</v>
      </c>
      <c r="AH70">
        <v>18665</v>
      </c>
      <c r="AI70">
        <v>18665</v>
      </c>
      <c r="AJ70">
        <v>18668</v>
      </c>
      <c r="AK70">
        <v>18669</v>
      </c>
      <c r="AL70">
        <v>18732</v>
      </c>
      <c r="AM70">
        <v>18732</v>
      </c>
      <c r="AO70">
        <v>999</v>
      </c>
    </row>
    <row r="71" spans="1:41" x14ac:dyDescent="0.3">
      <c r="A71">
        <v>4</v>
      </c>
      <c r="B71">
        <v>2023</v>
      </c>
      <c r="C71">
        <v>99</v>
      </c>
      <c r="D71">
        <v>44</v>
      </c>
      <c r="E71">
        <v>31915</v>
      </c>
      <c r="F71">
        <v>170</v>
      </c>
      <c r="H71">
        <v>29739</v>
      </c>
      <c r="I71">
        <v>83.470161740476229</v>
      </c>
      <c r="J71">
        <v>12.429380275890408</v>
      </c>
      <c r="K71">
        <v>14.716201749871351</v>
      </c>
      <c r="L71">
        <v>14.097362089201869</v>
      </c>
      <c r="M71">
        <v>58.262254246011416</v>
      </c>
      <c r="N71">
        <v>59.233311465779096</v>
      </c>
      <c r="O71">
        <v>11.707413695529111</v>
      </c>
      <c r="P71">
        <v>48.500540262413182</v>
      </c>
      <c r="Q71">
        <v>47.769642397736014</v>
      </c>
      <c r="R71">
        <v>124.94443586973298</v>
      </c>
      <c r="S71">
        <v>124.29346092503984</v>
      </c>
      <c r="T71">
        <v>88.359259259259204</v>
      </c>
      <c r="U71">
        <v>84.057669026367009</v>
      </c>
      <c r="V71">
        <v>2.2868214739809472</v>
      </c>
      <c r="W71">
        <v>60.721880359124391</v>
      </c>
      <c r="X71">
        <v>99</v>
      </c>
      <c r="Y71">
        <v>10252</v>
      </c>
      <c r="AD71">
        <v>19428</v>
      </c>
      <c r="AE71">
        <v>19430</v>
      </c>
      <c r="AF71">
        <v>19433</v>
      </c>
      <c r="AG71">
        <v>19437</v>
      </c>
      <c r="AH71">
        <v>19435</v>
      </c>
      <c r="AI71">
        <v>19435</v>
      </c>
      <c r="AJ71">
        <v>19437</v>
      </c>
      <c r="AK71">
        <v>19437</v>
      </c>
      <c r="AL71">
        <v>19494</v>
      </c>
      <c r="AM71">
        <v>19494</v>
      </c>
      <c r="AO71">
        <v>999</v>
      </c>
    </row>
    <row r="72" spans="1:41" x14ac:dyDescent="0.3">
      <c r="A72">
        <v>4</v>
      </c>
      <c r="B72">
        <v>2023</v>
      </c>
      <c r="C72">
        <v>99</v>
      </c>
      <c r="D72">
        <v>45</v>
      </c>
      <c r="E72">
        <v>31915</v>
      </c>
      <c r="F72">
        <v>170</v>
      </c>
      <c r="H72">
        <v>29805</v>
      </c>
      <c r="I72">
        <v>84.492468042275647</v>
      </c>
      <c r="J72">
        <v>12.688098933560259</v>
      </c>
      <c r="K72">
        <v>15.027175327926292</v>
      </c>
      <c r="L72">
        <v>14.262411172725296</v>
      </c>
      <c r="M72">
        <v>58.582877741063527</v>
      </c>
      <c r="N72">
        <v>59.27889231718602</v>
      </c>
      <c r="O72">
        <v>11.522292292292301</v>
      </c>
      <c r="P72">
        <v>47.917747183979969</v>
      </c>
      <c r="Q72">
        <v>47.362767182259589</v>
      </c>
      <c r="R72">
        <v>125.70407448193012</v>
      </c>
      <c r="S72">
        <v>126.10020020020021</v>
      </c>
      <c r="T72">
        <v>88.58058726756127</v>
      </c>
      <c r="U72">
        <v>84.397646941522368</v>
      </c>
      <c r="V72">
        <v>2.3390763943660282</v>
      </c>
      <c r="W72">
        <v>60.487636302633774</v>
      </c>
      <c r="X72">
        <v>99</v>
      </c>
      <c r="Y72">
        <v>9779</v>
      </c>
      <c r="AD72">
        <v>19973</v>
      </c>
      <c r="AE72">
        <v>19974</v>
      </c>
      <c r="AF72">
        <v>19974</v>
      </c>
      <c r="AG72">
        <v>19980</v>
      </c>
      <c r="AH72">
        <v>19975</v>
      </c>
      <c r="AI72">
        <v>19977</v>
      </c>
      <c r="AJ72">
        <v>19978</v>
      </c>
      <c r="AK72">
        <v>19980</v>
      </c>
      <c r="AL72">
        <v>20059</v>
      </c>
      <c r="AM72">
        <v>20059</v>
      </c>
      <c r="AO72">
        <v>999</v>
      </c>
    </row>
    <row r="73" spans="1:41" x14ac:dyDescent="0.3">
      <c r="A73">
        <v>4</v>
      </c>
      <c r="B73">
        <v>2023</v>
      </c>
      <c r="C73">
        <v>99</v>
      </c>
      <c r="D73">
        <v>46</v>
      </c>
      <c r="E73">
        <v>31915</v>
      </c>
      <c r="F73">
        <v>170</v>
      </c>
      <c r="H73">
        <v>31489</v>
      </c>
      <c r="I73">
        <v>84.189066023056895</v>
      </c>
      <c r="J73">
        <v>12.396253616934873</v>
      </c>
      <c r="K73">
        <v>14.652411412326122</v>
      </c>
      <c r="L73">
        <v>14.342774160818436</v>
      </c>
      <c r="M73">
        <v>58.67695197482012</v>
      </c>
      <c r="N73">
        <v>59.243558084239254</v>
      </c>
      <c r="O73">
        <v>11.407327717446517</v>
      </c>
      <c r="P73">
        <v>47.474950510126391</v>
      </c>
      <c r="Q73">
        <v>47.031213520783631</v>
      </c>
      <c r="R73">
        <v>125.64311814859924</v>
      </c>
      <c r="S73">
        <v>127.05810413072165</v>
      </c>
      <c r="T73">
        <v>88.5008298755195</v>
      </c>
      <c r="U73">
        <v>84.118753162635443</v>
      </c>
      <c r="V73">
        <v>2.2561577953912471</v>
      </c>
      <c r="W73">
        <v>60.680142271904487</v>
      </c>
      <c r="X73">
        <v>99</v>
      </c>
      <c r="Y73">
        <v>11849</v>
      </c>
      <c r="AD73">
        <v>19699</v>
      </c>
      <c r="AE73">
        <v>19698</v>
      </c>
      <c r="AF73">
        <v>19705</v>
      </c>
      <c r="AG73">
        <v>19706</v>
      </c>
      <c r="AH73">
        <v>19701</v>
      </c>
      <c r="AI73">
        <v>19703</v>
      </c>
      <c r="AJ73">
        <v>19704</v>
      </c>
      <c r="AK73">
        <v>19706</v>
      </c>
      <c r="AL73">
        <v>19762</v>
      </c>
      <c r="AM73">
        <v>19762</v>
      </c>
      <c r="AO73">
        <v>999</v>
      </c>
    </row>
    <row r="74" spans="1:41" x14ac:dyDescent="0.3">
      <c r="A74">
        <v>4</v>
      </c>
      <c r="B74">
        <v>2023</v>
      </c>
      <c r="C74">
        <v>99</v>
      </c>
      <c r="D74">
        <v>47</v>
      </c>
      <c r="E74">
        <v>31915</v>
      </c>
      <c r="F74">
        <v>170</v>
      </c>
      <c r="H74">
        <v>32117</v>
      </c>
      <c r="I74">
        <v>83.602120372388981</v>
      </c>
      <c r="J74">
        <v>12.357675276752749</v>
      </c>
      <c r="K74">
        <v>14.487685637856176</v>
      </c>
      <c r="L74">
        <v>14.400263310185128</v>
      </c>
      <c r="M74">
        <v>58.298828521354153</v>
      </c>
      <c r="N74">
        <v>59.032175764614799</v>
      </c>
      <c r="O74">
        <v>11.325961095233747</v>
      </c>
      <c r="P74">
        <v>47.079264075252446</v>
      </c>
      <c r="Q74">
        <v>46.399188341634385</v>
      </c>
      <c r="R74">
        <v>125.42476489028212</v>
      </c>
      <c r="S74">
        <v>126.27459205310224</v>
      </c>
      <c r="T74">
        <v>87.590099282955862</v>
      </c>
      <c r="U74">
        <v>83.553189924617783</v>
      </c>
      <c r="V74">
        <v>2.1300103611034338</v>
      </c>
      <c r="W74">
        <v>60.704455584270001</v>
      </c>
      <c r="X74">
        <v>99</v>
      </c>
      <c r="Y74">
        <v>10401</v>
      </c>
      <c r="AD74">
        <v>21680</v>
      </c>
      <c r="AE74">
        <v>21682</v>
      </c>
      <c r="AF74">
        <v>21691</v>
      </c>
      <c r="AG74">
        <v>21694</v>
      </c>
      <c r="AH74">
        <v>21687</v>
      </c>
      <c r="AI74">
        <v>21684</v>
      </c>
      <c r="AJ74">
        <v>21692</v>
      </c>
      <c r="AK74">
        <v>21694</v>
      </c>
      <c r="AL74">
        <v>21756</v>
      </c>
      <c r="AM74">
        <v>21756</v>
      </c>
      <c r="AO74">
        <v>999</v>
      </c>
    </row>
    <row r="75" spans="1:41" x14ac:dyDescent="0.3">
      <c r="A75">
        <v>4</v>
      </c>
      <c r="B75">
        <v>2023</v>
      </c>
      <c r="C75">
        <v>99</v>
      </c>
      <c r="D75">
        <v>48</v>
      </c>
      <c r="E75">
        <v>31915</v>
      </c>
      <c r="F75">
        <v>170</v>
      </c>
      <c r="H75">
        <v>33927</v>
      </c>
      <c r="I75">
        <v>83.241993987089984</v>
      </c>
      <c r="J75">
        <v>12.462203638244608</v>
      </c>
      <c r="K75">
        <v>14.6435460931776</v>
      </c>
      <c r="L75">
        <v>14.333285028700471</v>
      </c>
      <c r="M75">
        <v>58.255044606300736</v>
      </c>
      <c r="N75">
        <v>58.400560950315857</v>
      </c>
      <c r="O75">
        <v>11.311046010684205</v>
      </c>
      <c r="P75">
        <v>47.263207791088512</v>
      </c>
      <c r="Q75">
        <v>46.512088954014551</v>
      </c>
      <c r="R75">
        <v>125.97255493321848</v>
      </c>
      <c r="S75">
        <v>125.14229708771325</v>
      </c>
      <c r="T75">
        <v>87.740818341848765</v>
      </c>
      <c r="U75">
        <v>83.61631531492894</v>
      </c>
      <c r="V75">
        <v>2.1813424549329912</v>
      </c>
      <c r="W75">
        <v>60.617502284316309</v>
      </c>
      <c r="X75">
        <v>99</v>
      </c>
      <c r="Y75">
        <v>10657</v>
      </c>
      <c r="AD75">
        <v>23198</v>
      </c>
      <c r="AE75">
        <v>23203</v>
      </c>
      <c r="AF75">
        <v>23204</v>
      </c>
      <c r="AG75">
        <v>23212</v>
      </c>
      <c r="AH75">
        <v>23206</v>
      </c>
      <c r="AI75">
        <v>23203</v>
      </c>
      <c r="AJ75">
        <v>23210</v>
      </c>
      <c r="AK75">
        <v>23212</v>
      </c>
      <c r="AL75">
        <v>23291</v>
      </c>
      <c r="AM75">
        <v>23291</v>
      </c>
      <c r="AO75">
        <v>999</v>
      </c>
    </row>
    <row r="76" spans="1:41" x14ac:dyDescent="0.3">
      <c r="A76">
        <v>4</v>
      </c>
      <c r="B76">
        <v>2023</v>
      </c>
      <c r="C76">
        <v>99</v>
      </c>
      <c r="D76">
        <v>49</v>
      </c>
      <c r="E76">
        <v>31915</v>
      </c>
      <c r="F76">
        <v>170</v>
      </c>
      <c r="H76">
        <v>31923</v>
      </c>
      <c r="I76">
        <v>80.950727688500734</v>
      </c>
      <c r="J76">
        <v>12.062838139673389</v>
      </c>
      <c r="K76">
        <v>14.379163150841309</v>
      </c>
      <c r="L76">
        <v>14.199173271967956</v>
      </c>
      <c r="M76">
        <v>57.384712364123757</v>
      </c>
      <c r="N76">
        <v>57.681587491455694</v>
      </c>
      <c r="O76">
        <v>11.227149590672299</v>
      </c>
      <c r="P76">
        <v>47.26361515166559</v>
      </c>
      <c r="Q76">
        <v>46.339736907421198</v>
      </c>
      <c r="R76">
        <v>124.93112346169112</v>
      </c>
      <c r="S76">
        <v>121.89203671545521</v>
      </c>
      <c r="T76">
        <v>87.149019413629148</v>
      </c>
      <c r="U76">
        <v>82.578318145800196</v>
      </c>
      <c r="V76">
        <v>2.3163250111679261</v>
      </c>
      <c r="W76">
        <v>60.821570654387109</v>
      </c>
      <c r="X76">
        <v>99</v>
      </c>
      <c r="Y76">
        <v>11780</v>
      </c>
      <c r="AD76">
        <v>20147</v>
      </c>
      <c r="AE76">
        <v>20147</v>
      </c>
      <c r="AF76">
        <v>20151</v>
      </c>
      <c r="AG76">
        <v>20155</v>
      </c>
      <c r="AH76">
        <v>20143</v>
      </c>
      <c r="AI76">
        <v>20145</v>
      </c>
      <c r="AJ76">
        <v>20152</v>
      </c>
      <c r="AK76">
        <v>20155</v>
      </c>
      <c r="AL76">
        <v>20192</v>
      </c>
      <c r="AM76">
        <v>20192</v>
      </c>
      <c r="AO76">
        <v>999</v>
      </c>
    </row>
    <row r="77" spans="1:41" x14ac:dyDescent="0.3">
      <c r="A77">
        <v>4</v>
      </c>
      <c r="B77">
        <v>2023</v>
      </c>
      <c r="C77">
        <v>99</v>
      </c>
      <c r="D77">
        <v>50</v>
      </c>
      <c r="E77">
        <v>31915</v>
      </c>
      <c r="F77">
        <v>170</v>
      </c>
      <c r="H77">
        <v>37029</v>
      </c>
      <c r="I77">
        <v>80.028278376407712</v>
      </c>
      <c r="J77">
        <v>12.176769947021961</v>
      </c>
      <c r="K77">
        <v>14.2653583754715</v>
      </c>
      <c r="L77">
        <v>14.040108722715472</v>
      </c>
      <c r="M77">
        <v>57.050284934585264</v>
      </c>
      <c r="N77">
        <v>57.258484217539845</v>
      </c>
      <c r="O77">
        <v>11.374272993462061</v>
      </c>
      <c r="P77">
        <v>47.131321239364254</v>
      </c>
      <c r="Q77">
        <v>46.414403209628894</v>
      </c>
      <c r="R77">
        <v>122.74769354191739</v>
      </c>
      <c r="S77">
        <v>122.1366571737997</v>
      </c>
      <c r="T77">
        <v>86.63520985876039</v>
      </c>
      <c r="U77">
        <v>82.243516184531742</v>
      </c>
      <c r="V77">
        <v>2.0885884284495329</v>
      </c>
      <c r="W77">
        <v>60.846741742958208</v>
      </c>
      <c r="X77">
        <v>99</v>
      </c>
      <c r="Y77">
        <v>12072</v>
      </c>
      <c r="AD77">
        <v>24916</v>
      </c>
      <c r="AE77">
        <v>24918</v>
      </c>
      <c r="AF77">
        <v>24926</v>
      </c>
      <c r="AG77">
        <v>24931</v>
      </c>
      <c r="AH77">
        <v>24916</v>
      </c>
      <c r="AI77">
        <v>24925</v>
      </c>
      <c r="AJ77">
        <v>24930</v>
      </c>
      <c r="AK77">
        <v>24931</v>
      </c>
      <c r="AL77">
        <v>24993</v>
      </c>
      <c r="AM77">
        <v>24993</v>
      </c>
      <c r="AO77">
        <v>999</v>
      </c>
    </row>
    <row r="78" spans="1:41" x14ac:dyDescent="0.3">
      <c r="A78">
        <v>4</v>
      </c>
      <c r="B78">
        <v>2023</v>
      </c>
      <c r="C78">
        <v>99</v>
      </c>
      <c r="D78">
        <v>51</v>
      </c>
      <c r="E78">
        <v>31915</v>
      </c>
      <c r="F78">
        <v>170</v>
      </c>
      <c r="H78">
        <v>21258</v>
      </c>
      <c r="I78">
        <v>79.694049769498108</v>
      </c>
      <c r="J78">
        <v>12.083880151843799</v>
      </c>
      <c r="K78">
        <v>14.313654237288162</v>
      </c>
      <c r="L78">
        <v>14.05117837837831</v>
      </c>
      <c r="M78">
        <v>57.385749152542488</v>
      </c>
      <c r="N78">
        <v>57.299855858648577</v>
      </c>
      <c r="O78">
        <v>11.49755337173842</v>
      </c>
      <c r="P78">
        <v>46.841409691629963</v>
      </c>
      <c r="Q78">
        <v>46.072673039115983</v>
      </c>
      <c r="R78">
        <v>122.02805638384388</v>
      </c>
      <c r="S78">
        <v>121.86425860666849</v>
      </c>
      <c r="T78">
        <v>86.797159475179299</v>
      </c>
      <c r="U78">
        <v>82.768848911132508</v>
      </c>
      <c r="V78">
        <v>2.2297740854443648</v>
      </c>
      <c r="W78">
        <v>60.85506632797064</v>
      </c>
      <c r="X78">
        <v>99</v>
      </c>
      <c r="Y78">
        <v>6500</v>
      </c>
      <c r="AD78">
        <v>14752</v>
      </c>
      <c r="AE78">
        <v>14750</v>
      </c>
      <c r="AF78">
        <v>14753</v>
      </c>
      <c r="AG78">
        <v>14755</v>
      </c>
      <c r="AH78">
        <v>14755</v>
      </c>
      <c r="AI78">
        <v>14751</v>
      </c>
      <c r="AJ78">
        <v>14756</v>
      </c>
      <c r="AK78">
        <v>14756</v>
      </c>
      <c r="AL78">
        <v>14786</v>
      </c>
      <c r="AM78">
        <v>14786</v>
      </c>
      <c r="AO78">
        <v>999</v>
      </c>
    </row>
    <row r="79" spans="1:41" x14ac:dyDescent="0.3">
      <c r="A79">
        <v>4</v>
      </c>
      <c r="B79">
        <v>2023</v>
      </c>
      <c r="C79">
        <v>99</v>
      </c>
      <c r="D79">
        <v>52</v>
      </c>
      <c r="E79">
        <v>31915</v>
      </c>
      <c r="F79">
        <v>170</v>
      </c>
      <c r="H79">
        <v>10508</v>
      </c>
      <c r="I79">
        <v>81.700521507422692</v>
      </c>
      <c r="J79">
        <v>12.264347826086929</v>
      </c>
      <c r="K79">
        <v>14.50997217068649</v>
      </c>
      <c r="L79">
        <v>14.056538252848611</v>
      </c>
      <c r="M79">
        <v>58.159972170686579</v>
      </c>
      <c r="N79">
        <v>57.16605105920695</v>
      </c>
      <c r="O79">
        <v>11.469749652294862</v>
      </c>
      <c r="P79">
        <v>47.928016691781608</v>
      </c>
      <c r="Q79">
        <v>46.824524802967083</v>
      </c>
      <c r="R79">
        <v>125.6414000927214</v>
      </c>
      <c r="S79">
        <v>121.83136300417245</v>
      </c>
      <c r="T79">
        <v>88.029732225300179</v>
      </c>
      <c r="U79">
        <v>83.519967682363713</v>
      </c>
      <c r="V79">
        <v>2.2456243445995594</v>
      </c>
      <c r="W79">
        <v>60.815569090216982</v>
      </c>
      <c r="X79">
        <v>99</v>
      </c>
      <c r="Y79">
        <v>1848</v>
      </c>
      <c r="AD79">
        <v>8625</v>
      </c>
      <c r="AE79">
        <v>8624</v>
      </c>
      <c r="AF79">
        <v>8628</v>
      </c>
      <c r="AG79">
        <v>8628</v>
      </c>
      <c r="AH79">
        <v>8627</v>
      </c>
      <c r="AI79">
        <v>8628</v>
      </c>
      <c r="AJ79">
        <v>8628</v>
      </c>
      <c r="AK79">
        <v>8628</v>
      </c>
      <c r="AL79">
        <v>8664</v>
      </c>
      <c r="AM79">
        <v>8664</v>
      </c>
      <c r="AO79">
        <v>999</v>
      </c>
    </row>
    <row r="80" spans="1:41" x14ac:dyDescent="0.3">
      <c r="A80">
        <v>5</v>
      </c>
      <c r="B80">
        <v>2023</v>
      </c>
      <c r="C80">
        <v>99</v>
      </c>
      <c r="D80">
        <v>1</v>
      </c>
      <c r="E80">
        <v>44928</v>
      </c>
      <c r="F80">
        <v>170</v>
      </c>
      <c r="G80">
        <v>99</v>
      </c>
      <c r="H80">
        <v>5702</v>
      </c>
      <c r="I80">
        <v>86.954977200982427</v>
      </c>
      <c r="J80">
        <v>12.84511904761904</v>
      </c>
      <c r="K80">
        <v>14.773749999999971</v>
      </c>
      <c r="L80">
        <v>14.913791773778929</v>
      </c>
      <c r="M80">
        <v>59.184345238095254</v>
      </c>
      <c r="N80">
        <v>60.769050687285201</v>
      </c>
      <c r="O80">
        <v>11.837857142857164</v>
      </c>
      <c r="P80">
        <v>47.740178571428558</v>
      </c>
      <c r="Q80">
        <v>47.15089285714285</v>
      </c>
      <c r="R80">
        <v>134.03749999999999</v>
      </c>
      <c r="S80">
        <v>136.71964285714279</v>
      </c>
      <c r="T80">
        <v>87.858306092124863</v>
      </c>
      <c r="U80">
        <v>85.139138187221249</v>
      </c>
      <c r="V80">
        <v>1.9286309523809353</v>
      </c>
      <c r="W80">
        <v>60.347772711329362</v>
      </c>
      <c r="X80">
        <v>99</v>
      </c>
      <c r="Y80">
        <v>2344</v>
      </c>
      <c r="AD80">
        <v>3360</v>
      </c>
      <c r="AE80">
        <v>3360</v>
      </c>
      <c r="AF80">
        <v>3360</v>
      </c>
      <c r="AG80">
        <v>3360</v>
      </c>
      <c r="AH80">
        <v>3360</v>
      </c>
      <c r="AI80">
        <v>3360</v>
      </c>
      <c r="AJ80">
        <v>3360</v>
      </c>
      <c r="AK80">
        <v>3360</v>
      </c>
      <c r="AL80">
        <v>3365</v>
      </c>
      <c r="AM80">
        <v>3365</v>
      </c>
      <c r="AO80">
        <v>999</v>
      </c>
    </row>
    <row r="81" spans="1:41" x14ac:dyDescent="0.3">
      <c r="A81">
        <v>5</v>
      </c>
      <c r="B81">
        <v>2023</v>
      </c>
      <c r="C81">
        <v>99</v>
      </c>
      <c r="D81">
        <v>1</v>
      </c>
      <c r="E81">
        <v>44929</v>
      </c>
      <c r="F81">
        <v>170</v>
      </c>
      <c r="G81">
        <v>99</v>
      </c>
      <c r="H81">
        <v>8391</v>
      </c>
      <c r="I81">
        <v>86.443263019902275</v>
      </c>
      <c r="J81">
        <v>12.712462006079065</v>
      </c>
      <c r="K81">
        <v>14.92784832766942</v>
      </c>
      <c r="L81">
        <v>14.703166965888636</v>
      </c>
      <c r="M81">
        <v>58.994419602933355</v>
      </c>
      <c r="N81">
        <v>60.719421071556994</v>
      </c>
      <c r="O81">
        <v>11.659528065784768</v>
      </c>
      <c r="P81">
        <v>47.717325227963528</v>
      </c>
      <c r="Q81">
        <v>46.599785407725321</v>
      </c>
      <c r="R81">
        <v>127.65337861994992</v>
      </c>
      <c r="S81">
        <v>127.46639256346084</v>
      </c>
      <c r="T81">
        <v>88.643382090617251</v>
      </c>
      <c r="U81">
        <v>84.848876204067111</v>
      </c>
      <c r="V81">
        <v>2.2153863215903553</v>
      </c>
      <c r="W81">
        <v>60.429865331903216</v>
      </c>
      <c r="X81">
        <v>99</v>
      </c>
      <c r="Y81">
        <v>2788</v>
      </c>
      <c r="AD81">
        <v>5593</v>
      </c>
      <c r="AE81">
        <v>5591</v>
      </c>
      <c r="AF81">
        <v>5592</v>
      </c>
      <c r="AG81">
        <v>5594</v>
      </c>
      <c r="AH81">
        <v>5593</v>
      </c>
      <c r="AI81">
        <v>5592</v>
      </c>
      <c r="AJ81">
        <v>5594</v>
      </c>
      <c r="AK81">
        <v>5594</v>
      </c>
      <c r="AL81">
        <v>5606</v>
      </c>
      <c r="AM81">
        <v>5606</v>
      </c>
      <c r="AO81">
        <v>999</v>
      </c>
    </row>
    <row r="82" spans="1:41" x14ac:dyDescent="0.3">
      <c r="A82">
        <v>5</v>
      </c>
      <c r="B82">
        <v>2023</v>
      </c>
      <c r="C82">
        <v>99</v>
      </c>
      <c r="D82">
        <v>1</v>
      </c>
      <c r="E82">
        <v>44930</v>
      </c>
      <c r="F82">
        <v>170</v>
      </c>
      <c r="G82">
        <v>99</v>
      </c>
      <c r="H82">
        <v>7254</v>
      </c>
      <c r="I82">
        <v>86.308544251447373</v>
      </c>
      <c r="J82">
        <v>12.87863180656578</v>
      </c>
      <c r="K82">
        <v>15.147356005504198</v>
      </c>
      <c r="L82">
        <v>14.4344289044289</v>
      </c>
      <c r="M82">
        <v>60.012856300373286</v>
      </c>
      <c r="N82">
        <v>59.494510538641649</v>
      </c>
      <c r="O82">
        <v>11.814507568311356</v>
      </c>
      <c r="P82">
        <v>47.975820719481035</v>
      </c>
      <c r="Q82">
        <v>47.002753737214803</v>
      </c>
      <c r="R82">
        <v>133.05700805976016</v>
      </c>
      <c r="S82">
        <v>131.85256536268923</v>
      </c>
      <c r="T82">
        <v>89.367182298805574</v>
      </c>
      <c r="U82">
        <v>85.942666927746117</v>
      </c>
      <c r="V82">
        <v>2.2687241989384126</v>
      </c>
      <c r="W82">
        <v>60.423766197959758</v>
      </c>
      <c r="X82">
        <v>99</v>
      </c>
      <c r="Y82">
        <v>2151</v>
      </c>
      <c r="AD82">
        <v>5087</v>
      </c>
      <c r="AE82">
        <v>5087</v>
      </c>
      <c r="AF82">
        <v>5087</v>
      </c>
      <c r="AG82">
        <v>5087</v>
      </c>
      <c r="AH82">
        <v>5087</v>
      </c>
      <c r="AI82">
        <v>5084</v>
      </c>
      <c r="AJ82">
        <v>5087</v>
      </c>
      <c r="AK82">
        <v>5087</v>
      </c>
      <c r="AL82">
        <v>5107</v>
      </c>
      <c r="AM82">
        <v>5107</v>
      </c>
      <c r="AO82">
        <v>999</v>
      </c>
    </row>
    <row r="83" spans="1:41" x14ac:dyDescent="0.3">
      <c r="A83">
        <v>5</v>
      </c>
      <c r="B83">
        <v>2023</v>
      </c>
      <c r="C83">
        <v>99</v>
      </c>
      <c r="D83">
        <v>1</v>
      </c>
      <c r="E83">
        <v>44931</v>
      </c>
      <c r="F83">
        <v>170</v>
      </c>
      <c r="G83">
        <v>99</v>
      </c>
      <c r="H83">
        <v>7330</v>
      </c>
      <c r="I83">
        <v>87.044420190996235</v>
      </c>
      <c r="J83">
        <v>12.66191051995161</v>
      </c>
      <c r="K83">
        <v>14.973876234630122</v>
      </c>
      <c r="L83">
        <v>14.298833124215799</v>
      </c>
      <c r="M83">
        <v>59.77165893972969</v>
      </c>
      <c r="N83">
        <v>59.651989112227689</v>
      </c>
      <c r="O83">
        <v>11.729155752569</v>
      </c>
      <c r="P83">
        <v>48.853486497380075</v>
      </c>
      <c r="Q83">
        <v>48.101814516129025</v>
      </c>
      <c r="R83">
        <v>131.56207174526401</v>
      </c>
      <c r="S83">
        <v>131.97682853113039</v>
      </c>
      <c r="T83">
        <v>89.564722445695878</v>
      </c>
      <c r="U83">
        <v>85.550965406275012</v>
      </c>
      <c r="V83">
        <v>2.3119657146785086</v>
      </c>
      <c r="W83">
        <v>60.63574351978172</v>
      </c>
      <c r="X83">
        <v>99</v>
      </c>
      <c r="Y83">
        <v>2394</v>
      </c>
      <c r="AD83">
        <v>4962</v>
      </c>
      <c r="AE83">
        <v>4961</v>
      </c>
      <c r="AF83">
        <v>4962</v>
      </c>
      <c r="AG83">
        <v>4963</v>
      </c>
      <c r="AH83">
        <v>4962</v>
      </c>
      <c r="AI83">
        <v>4960</v>
      </c>
      <c r="AJ83">
        <v>4962</v>
      </c>
      <c r="AK83">
        <v>4963</v>
      </c>
      <c r="AL83">
        <v>4972</v>
      </c>
      <c r="AM83">
        <v>4972</v>
      </c>
      <c r="AO83">
        <v>999</v>
      </c>
    </row>
    <row r="84" spans="1:41" x14ac:dyDescent="0.3">
      <c r="A84">
        <v>5</v>
      </c>
      <c r="B84">
        <v>2023</v>
      </c>
      <c r="C84">
        <v>99</v>
      </c>
      <c r="D84">
        <v>1</v>
      </c>
      <c r="E84">
        <v>44932</v>
      </c>
      <c r="F84">
        <v>170</v>
      </c>
      <c r="G84">
        <v>99</v>
      </c>
      <c r="H84">
        <v>4409</v>
      </c>
      <c r="I84">
        <v>86.696885915173311</v>
      </c>
      <c r="J84">
        <v>12.307941264608923</v>
      </c>
      <c r="K84">
        <v>14.351707609346878</v>
      </c>
      <c r="L84">
        <v>14.817165575303996</v>
      </c>
      <c r="M84">
        <v>59.264349910125681</v>
      </c>
      <c r="N84">
        <v>59.305416276894363</v>
      </c>
      <c r="O84">
        <v>11.604134212103022</v>
      </c>
      <c r="P84">
        <v>47.068304373876565</v>
      </c>
      <c r="Q84">
        <v>45.903506143242417</v>
      </c>
      <c r="R84">
        <v>127.86878370281602</v>
      </c>
      <c r="S84">
        <v>126.79808268424205</v>
      </c>
      <c r="T84">
        <v>88.61136363636362</v>
      </c>
      <c r="U84">
        <v>84.591925837320602</v>
      </c>
      <c r="V84">
        <v>2.0437663447379535</v>
      </c>
      <c r="W84">
        <v>60.786799727829454</v>
      </c>
      <c r="X84">
        <v>99</v>
      </c>
      <c r="Y84">
        <v>1069</v>
      </c>
      <c r="AD84">
        <v>3337</v>
      </c>
      <c r="AE84">
        <v>3338</v>
      </c>
      <c r="AF84">
        <v>3338</v>
      </c>
      <c r="AG84">
        <v>3338</v>
      </c>
      <c r="AH84">
        <v>3338</v>
      </c>
      <c r="AI84">
        <v>3337</v>
      </c>
      <c r="AJ84">
        <v>3338</v>
      </c>
      <c r="AK84">
        <v>3338</v>
      </c>
      <c r="AL84">
        <v>3344</v>
      </c>
      <c r="AM84">
        <v>3344</v>
      </c>
      <c r="AO84">
        <v>999</v>
      </c>
    </row>
    <row r="85" spans="1:41" x14ac:dyDescent="0.3">
      <c r="A85">
        <v>5</v>
      </c>
      <c r="B85">
        <v>2023</v>
      </c>
      <c r="C85">
        <v>99</v>
      </c>
      <c r="D85">
        <v>1</v>
      </c>
      <c r="E85">
        <v>44933</v>
      </c>
      <c r="G85">
        <v>99</v>
      </c>
      <c r="X85">
        <v>99</v>
      </c>
      <c r="AO85">
        <v>999</v>
      </c>
    </row>
    <row r="86" spans="1:41" x14ac:dyDescent="0.3">
      <c r="A86">
        <v>5</v>
      </c>
      <c r="B86">
        <v>2023</v>
      </c>
      <c r="C86">
        <v>99</v>
      </c>
      <c r="D86">
        <v>2</v>
      </c>
      <c r="E86">
        <v>44935</v>
      </c>
      <c r="F86">
        <v>170</v>
      </c>
      <c r="G86">
        <v>99</v>
      </c>
      <c r="H86">
        <v>5614</v>
      </c>
      <c r="I86">
        <v>86.419729248307931</v>
      </c>
      <c r="J86">
        <v>12.449166446149771</v>
      </c>
      <c r="K86">
        <v>14.588362866966404</v>
      </c>
      <c r="L86">
        <v>14.525871212121221</v>
      </c>
      <c r="M86">
        <v>59.559798994974706</v>
      </c>
      <c r="N86">
        <v>60.376215484569649</v>
      </c>
      <c r="O86">
        <v>11.472573393282229</v>
      </c>
      <c r="P86">
        <v>47.524728907696385</v>
      </c>
      <c r="Q86">
        <v>46.637926474477645</v>
      </c>
      <c r="R86">
        <v>130.42607775720705</v>
      </c>
      <c r="S86">
        <v>132.19492197831261</v>
      </c>
      <c r="T86">
        <v>88.027191129883931</v>
      </c>
      <c r="U86">
        <v>85.095987328405386</v>
      </c>
      <c r="V86">
        <v>2.1391964208166296</v>
      </c>
      <c r="W86">
        <v>60.693088706804403</v>
      </c>
      <c r="X86">
        <v>99</v>
      </c>
      <c r="Y86">
        <v>1848</v>
      </c>
      <c r="AD86">
        <v>3779</v>
      </c>
      <c r="AE86">
        <v>3781</v>
      </c>
      <c r="AF86">
        <v>3781</v>
      </c>
      <c r="AG86">
        <v>3781</v>
      </c>
      <c r="AH86">
        <v>3781</v>
      </c>
      <c r="AI86">
        <v>3781</v>
      </c>
      <c r="AJ86">
        <v>3781</v>
      </c>
      <c r="AK86">
        <v>3781</v>
      </c>
      <c r="AL86">
        <v>3788</v>
      </c>
      <c r="AM86">
        <v>3788</v>
      </c>
      <c r="AO86">
        <v>999</v>
      </c>
    </row>
    <row r="87" spans="1:41" x14ac:dyDescent="0.3">
      <c r="A87">
        <v>5</v>
      </c>
      <c r="B87">
        <v>2023</v>
      </c>
      <c r="C87">
        <v>99</v>
      </c>
      <c r="D87">
        <v>2</v>
      </c>
      <c r="E87">
        <v>44936</v>
      </c>
      <c r="F87">
        <v>170</v>
      </c>
      <c r="G87">
        <v>99</v>
      </c>
      <c r="H87">
        <v>6219</v>
      </c>
      <c r="I87">
        <v>85.922054992764259</v>
      </c>
      <c r="J87">
        <v>12.38666329881287</v>
      </c>
      <c r="K87">
        <v>14.567213942914876</v>
      </c>
      <c r="L87">
        <v>14.559302325581379</v>
      </c>
      <c r="M87">
        <v>58.983531194746256</v>
      </c>
      <c r="N87">
        <v>60.0369986836332</v>
      </c>
      <c r="O87">
        <v>11.683202828997223</v>
      </c>
      <c r="P87">
        <v>47.842849924204145</v>
      </c>
      <c r="Q87">
        <v>46.50063147259408</v>
      </c>
      <c r="R87">
        <v>127.5198282394544</v>
      </c>
      <c r="S87">
        <v>127.02172265723669</v>
      </c>
      <c r="T87">
        <v>88.644769347113652</v>
      </c>
      <c r="U87">
        <v>84.723367784219747</v>
      </c>
      <c r="V87">
        <v>2.1805506441020057</v>
      </c>
      <c r="W87">
        <v>60.630165621482561</v>
      </c>
      <c r="X87">
        <v>99</v>
      </c>
      <c r="Y87">
        <v>2279</v>
      </c>
      <c r="AD87">
        <v>3959</v>
      </c>
      <c r="AE87">
        <v>3959</v>
      </c>
      <c r="AF87">
        <v>3959</v>
      </c>
      <c r="AG87">
        <v>3959</v>
      </c>
      <c r="AH87">
        <v>3958</v>
      </c>
      <c r="AI87">
        <v>3959</v>
      </c>
      <c r="AJ87">
        <v>3959</v>
      </c>
      <c r="AK87">
        <v>3959</v>
      </c>
      <c r="AL87">
        <v>3967</v>
      </c>
      <c r="AM87">
        <v>3967</v>
      </c>
      <c r="AO87">
        <v>999</v>
      </c>
    </row>
    <row r="88" spans="1:41" x14ac:dyDescent="0.3">
      <c r="A88">
        <v>5</v>
      </c>
      <c r="B88">
        <v>2023</v>
      </c>
      <c r="C88">
        <v>99</v>
      </c>
      <c r="D88">
        <v>2</v>
      </c>
      <c r="E88">
        <v>44937</v>
      </c>
      <c r="F88">
        <v>170</v>
      </c>
      <c r="G88">
        <v>99</v>
      </c>
      <c r="H88">
        <v>5453</v>
      </c>
      <c r="I88">
        <v>86.292301485420978</v>
      </c>
      <c r="J88">
        <v>12.437229437229444</v>
      </c>
      <c r="K88">
        <v>14.595802798134589</v>
      </c>
      <c r="L88">
        <v>14.524622831786981</v>
      </c>
      <c r="M88">
        <v>58.884543637575014</v>
      </c>
      <c r="N88">
        <v>59.332712206952088</v>
      </c>
      <c r="O88">
        <v>11.462870462870455</v>
      </c>
      <c r="P88">
        <v>47.022984676882082</v>
      </c>
      <c r="Q88">
        <v>46.372418387741511</v>
      </c>
      <c r="R88">
        <v>125.82817182817185</v>
      </c>
      <c r="S88">
        <v>128.2307692307692</v>
      </c>
      <c r="T88">
        <v>87.090624999999918</v>
      </c>
      <c r="U88">
        <v>84.16469414893632</v>
      </c>
      <c r="V88">
        <v>2.1585733609051392</v>
      </c>
      <c r="W88">
        <v>60.621859526865947</v>
      </c>
      <c r="X88">
        <v>99</v>
      </c>
      <c r="Y88">
        <v>2480</v>
      </c>
      <c r="AD88">
        <v>3003</v>
      </c>
      <c r="AE88">
        <v>3002</v>
      </c>
      <c r="AF88">
        <v>3002</v>
      </c>
      <c r="AG88">
        <v>3003</v>
      </c>
      <c r="AH88">
        <v>3002</v>
      </c>
      <c r="AI88">
        <v>3002</v>
      </c>
      <c r="AJ88">
        <v>3003</v>
      </c>
      <c r="AK88">
        <v>3003</v>
      </c>
      <c r="AL88">
        <v>3008</v>
      </c>
      <c r="AM88">
        <v>3008</v>
      </c>
      <c r="AO88">
        <v>999</v>
      </c>
    </row>
    <row r="89" spans="1:41" x14ac:dyDescent="0.3">
      <c r="A89">
        <v>5</v>
      </c>
      <c r="B89">
        <v>2023</v>
      </c>
      <c r="C89">
        <v>99</v>
      </c>
      <c r="D89">
        <v>2</v>
      </c>
      <c r="E89">
        <v>44938</v>
      </c>
      <c r="F89">
        <v>170</v>
      </c>
      <c r="G89">
        <v>99</v>
      </c>
      <c r="H89">
        <v>5690</v>
      </c>
      <c r="I89">
        <v>86.692736379613478</v>
      </c>
      <c r="J89">
        <v>12.948758526602978</v>
      </c>
      <c r="K89">
        <v>15.110668485675308</v>
      </c>
      <c r="L89">
        <v>14.478498276710988</v>
      </c>
      <c r="M89">
        <v>58.791487039563215</v>
      </c>
      <c r="N89">
        <v>59.534442250740419</v>
      </c>
      <c r="O89">
        <v>11.787997817785048</v>
      </c>
      <c r="P89">
        <v>47.664301310043683</v>
      </c>
      <c r="Q89">
        <v>47.010922992900049</v>
      </c>
      <c r="R89">
        <v>130.37653478854028</v>
      </c>
      <c r="S89">
        <v>132.52345881069289</v>
      </c>
      <c r="T89">
        <v>88.023686359923687</v>
      </c>
      <c r="U89">
        <v>85.029022597331902</v>
      </c>
      <c r="V89">
        <v>2.1619099590723319</v>
      </c>
      <c r="W89">
        <v>60.379437609841808</v>
      </c>
      <c r="X89">
        <v>99</v>
      </c>
      <c r="Y89">
        <v>2032</v>
      </c>
      <c r="AD89">
        <v>3665</v>
      </c>
      <c r="AE89">
        <v>3665</v>
      </c>
      <c r="AF89">
        <v>3666</v>
      </c>
      <c r="AG89">
        <v>3666</v>
      </c>
      <c r="AH89">
        <v>3664</v>
      </c>
      <c r="AI89">
        <v>3662</v>
      </c>
      <c r="AJ89">
        <v>3665</v>
      </c>
      <c r="AK89">
        <v>3666</v>
      </c>
      <c r="AL89">
        <v>3673</v>
      </c>
      <c r="AM89">
        <v>3673</v>
      </c>
      <c r="AO89">
        <v>999</v>
      </c>
    </row>
    <row r="90" spans="1:41" x14ac:dyDescent="0.3">
      <c r="A90">
        <v>5</v>
      </c>
      <c r="B90">
        <v>2023</v>
      </c>
      <c r="C90">
        <v>99</v>
      </c>
      <c r="D90">
        <v>2</v>
      </c>
      <c r="E90">
        <v>44939</v>
      </c>
      <c r="F90">
        <v>170</v>
      </c>
      <c r="G90">
        <v>99</v>
      </c>
      <c r="H90">
        <v>4643</v>
      </c>
      <c r="I90">
        <v>85.777251776868454</v>
      </c>
      <c r="J90">
        <v>12.258348187759969</v>
      </c>
      <c r="K90">
        <v>14.147209026128255</v>
      </c>
      <c r="L90">
        <v>14.252023715415016</v>
      </c>
      <c r="M90">
        <v>58.387529691211441</v>
      </c>
      <c r="N90">
        <v>60.932131537242419</v>
      </c>
      <c r="O90">
        <v>11.770011876484556</v>
      </c>
      <c r="P90">
        <v>48.230769230769219</v>
      </c>
      <c r="Q90">
        <v>47.320760320760314</v>
      </c>
      <c r="R90">
        <v>128.13984560570071</v>
      </c>
      <c r="S90">
        <v>126.90617577197148</v>
      </c>
      <c r="T90">
        <v>87.86373041678992</v>
      </c>
      <c r="U90">
        <v>83.564942358853131</v>
      </c>
      <c r="V90">
        <v>1.8888608383682861</v>
      </c>
      <c r="W90">
        <v>60.881972862373459</v>
      </c>
      <c r="X90">
        <v>99</v>
      </c>
      <c r="Y90">
        <v>1265</v>
      </c>
      <c r="AD90">
        <v>3366</v>
      </c>
      <c r="AE90">
        <v>3368</v>
      </c>
      <c r="AF90">
        <v>3367</v>
      </c>
      <c r="AG90">
        <v>3368</v>
      </c>
      <c r="AH90">
        <v>3367</v>
      </c>
      <c r="AI90">
        <v>3367</v>
      </c>
      <c r="AJ90">
        <v>3368</v>
      </c>
      <c r="AK90">
        <v>3368</v>
      </c>
      <c r="AL90">
        <v>3383</v>
      </c>
      <c r="AM90">
        <v>3383</v>
      </c>
      <c r="AO90">
        <v>999</v>
      </c>
    </row>
    <row r="91" spans="1:41" x14ac:dyDescent="0.3">
      <c r="A91">
        <v>5</v>
      </c>
      <c r="B91">
        <v>2023</v>
      </c>
      <c r="C91">
        <v>99</v>
      </c>
      <c r="D91">
        <v>2</v>
      </c>
      <c r="E91">
        <v>44940</v>
      </c>
      <c r="G91">
        <v>99</v>
      </c>
      <c r="X91">
        <v>99</v>
      </c>
      <c r="AO91">
        <v>999</v>
      </c>
    </row>
    <row r="92" spans="1:41" x14ac:dyDescent="0.3">
      <c r="A92">
        <v>5</v>
      </c>
      <c r="B92">
        <v>2023</v>
      </c>
      <c r="C92">
        <v>99</v>
      </c>
      <c r="D92">
        <v>3</v>
      </c>
      <c r="E92">
        <v>44942</v>
      </c>
      <c r="F92">
        <v>170</v>
      </c>
      <c r="G92">
        <v>99</v>
      </c>
      <c r="H92">
        <v>5956</v>
      </c>
      <c r="I92">
        <v>85.272164204163829</v>
      </c>
      <c r="J92">
        <v>12.587813064807676</v>
      </c>
      <c r="K92">
        <v>14.759442724458204</v>
      </c>
      <c r="L92">
        <v>14.387208514755685</v>
      </c>
      <c r="M92">
        <v>58.843137254902118</v>
      </c>
      <c r="N92">
        <v>60.716902226524645</v>
      </c>
      <c r="O92">
        <v>11.698761609907104</v>
      </c>
      <c r="P92">
        <v>48.918667699457799</v>
      </c>
      <c r="Q92">
        <v>47.73710010319919</v>
      </c>
      <c r="R92">
        <v>141.06812903225804</v>
      </c>
      <c r="S92">
        <v>140.51805985552119</v>
      </c>
      <c r="T92">
        <v>87.925019285163131</v>
      </c>
      <c r="U92">
        <v>84.716842375932188</v>
      </c>
      <c r="V92">
        <v>2.1716296596505322</v>
      </c>
      <c r="W92">
        <v>60.62642713230359</v>
      </c>
      <c r="X92">
        <v>99</v>
      </c>
      <c r="Y92">
        <v>2069</v>
      </c>
      <c r="AD92">
        <v>3873</v>
      </c>
      <c r="AE92">
        <v>3876</v>
      </c>
      <c r="AF92">
        <v>3876</v>
      </c>
      <c r="AG92">
        <v>3876</v>
      </c>
      <c r="AH92">
        <v>3873</v>
      </c>
      <c r="AI92">
        <v>3876</v>
      </c>
      <c r="AJ92">
        <v>3875</v>
      </c>
      <c r="AK92">
        <v>3876</v>
      </c>
      <c r="AL92">
        <v>3889</v>
      </c>
      <c r="AM92">
        <v>3889</v>
      </c>
      <c r="AO92">
        <v>999</v>
      </c>
    </row>
    <row r="93" spans="1:41" x14ac:dyDescent="0.3">
      <c r="A93">
        <v>5</v>
      </c>
      <c r="B93">
        <v>2023</v>
      </c>
      <c r="C93">
        <v>99</v>
      </c>
      <c r="D93">
        <v>3</v>
      </c>
      <c r="E93">
        <v>44943</v>
      </c>
      <c r="F93">
        <v>170</v>
      </c>
      <c r="G93">
        <v>99</v>
      </c>
      <c r="H93">
        <v>7227</v>
      </c>
      <c r="I93">
        <v>85.497826207278351</v>
      </c>
      <c r="J93">
        <v>12.881400778210171</v>
      </c>
      <c r="K93">
        <v>15.101459427904276</v>
      </c>
      <c r="L93">
        <v>14.218987099856696</v>
      </c>
      <c r="M93">
        <v>59.694765518583438</v>
      </c>
      <c r="N93">
        <v>58.143504560729681</v>
      </c>
      <c r="O93">
        <v>11.957970451010873</v>
      </c>
      <c r="P93">
        <v>49.499513902391598</v>
      </c>
      <c r="Q93">
        <v>48.621548035783761</v>
      </c>
      <c r="R93">
        <v>132.37422239502337</v>
      </c>
      <c r="S93">
        <v>134.16912908242617</v>
      </c>
      <c r="T93">
        <v>89.179841054467701</v>
      </c>
      <c r="U93">
        <v>85.782399689862373</v>
      </c>
      <c r="V93">
        <v>2.2200586496941006</v>
      </c>
      <c r="W93">
        <v>60.529541995295425</v>
      </c>
      <c r="X93">
        <v>99</v>
      </c>
      <c r="Y93">
        <v>2093</v>
      </c>
      <c r="AD93">
        <v>5140</v>
      </c>
      <c r="AE93">
        <v>5139</v>
      </c>
      <c r="AF93">
        <v>5143</v>
      </c>
      <c r="AG93">
        <v>5144</v>
      </c>
      <c r="AH93">
        <v>5143</v>
      </c>
      <c r="AI93">
        <v>5142</v>
      </c>
      <c r="AJ93">
        <v>5144</v>
      </c>
      <c r="AK93">
        <v>5144</v>
      </c>
      <c r="AL93">
        <v>5159</v>
      </c>
      <c r="AM93">
        <v>5159</v>
      </c>
      <c r="AO93">
        <v>999</v>
      </c>
    </row>
    <row r="94" spans="1:41" x14ac:dyDescent="0.3">
      <c r="A94">
        <v>5</v>
      </c>
      <c r="B94">
        <v>2023</v>
      </c>
      <c r="C94">
        <v>99</v>
      </c>
      <c r="D94">
        <v>3</v>
      </c>
      <c r="E94">
        <v>44944</v>
      </c>
      <c r="F94">
        <v>170</v>
      </c>
      <c r="G94">
        <v>99</v>
      </c>
      <c r="H94">
        <v>6017</v>
      </c>
      <c r="I94">
        <v>84.274365963104643</v>
      </c>
      <c r="J94">
        <v>12.44376504573906</v>
      </c>
      <c r="K94">
        <v>14.593163216177159</v>
      </c>
      <c r="L94">
        <v>14.158576759061837</v>
      </c>
      <c r="M94">
        <v>57.923254694270717</v>
      </c>
      <c r="N94">
        <v>59.277345085470195</v>
      </c>
      <c r="O94">
        <v>11.9850300842359</v>
      </c>
      <c r="P94">
        <v>48.645006016847162</v>
      </c>
      <c r="Q94">
        <v>47.556197352587247</v>
      </c>
      <c r="R94">
        <v>131.23393501805057</v>
      </c>
      <c r="S94">
        <v>131.97472924187727</v>
      </c>
      <c r="T94">
        <v>86.912251258690944</v>
      </c>
      <c r="U94">
        <v>83.832318388875251</v>
      </c>
      <c r="V94">
        <v>2.1493981704381002</v>
      </c>
      <c r="W94">
        <v>60.711982715639024</v>
      </c>
      <c r="X94">
        <v>99</v>
      </c>
      <c r="Y94">
        <v>1876</v>
      </c>
      <c r="AD94">
        <v>4154</v>
      </c>
      <c r="AE94">
        <v>4154</v>
      </c>
      <c r="AF94">
        <v>4154</v>
      </c>
      <c r="AG94">
        <v>4155</v>
      </c>
      <c r="AH94">
        <v>4155</v>
      </c>
      <c r="AI94">
        <v>4155</v>
      </c>
      <c r="AJ94">
        <v>4155</v>
      </c>
      <c r="AK94">
        <v>4155</v>
      </c>
      <c r="AL94">
        <v>4171</v>
      </c>
      <c r="AM94">
        <v>4171</v>
      </c>
      <c r="AO94">
        <v>999</v>
      </c>
    </row>
    <row r="95" spans="1:41" x14ac:dyDescent="0.3">
      <c r="A95">
        <v>5</v>
      </c>
      <c r="B95">
        <v>2023</v>
      </c>
      <c r="C95">
        <v>99</v>
      </c>
      <c r="D95">
        <v>3</v>
      </c>
      <c r="E95">
        <v>44945</v>
      </c>
      <c r="F95">
        <v>170</v>
      </c>
      <c r="G95">
        <v>99</v>
      </c>
      <c r="H95">
        <v>7177</v>
      </c>
      <c r="I95">
        <v>85.141273512609985</v>
      </c>
      <c r="J95">
        <v>12.567768137345398</v>
      </c>
      <c r="K95">
        <v>14.780062765368289</v>
      </c>
      <c r="L95">
        <v>14.291284296555721</v>
      </c>
      <c r="M95">
        <v>59.256193465017454</v>
      </c>
      <c r="N95">
        <v>58.845087616822418</v>
      </c>
      <c r="O95">
        <v>11.935940959409619</v>
      </c>
      <c r="P95">
        <v>48.352583025830249</v>
      </c>
      <c r="Q95">
        <v>47.170173495754888</v>
      </c>
      <c r="R95">
        <v>134.48265682656827</v>
      </c>
      <c r="S95">
        <v>134.14907749077491</v>
      </c>
      <c r="T95">
        <v>88.489434169565925</v>
      </c>
      <c r="U95">
        <v>84.727778795092718</v>
      </c>
      <c r="V95">
        <v>2.2122946280228888</v>
      </c>
      <c r="W95">
        <v>60.650829037202151</v>
      </c>
      <c r="X95">
        <v>99</v>
      </c>
      <c r="Y95">
        <v>1714</v>
      </c>
      <c r="AD95">
        <v>5417</v>
      </c>
      <c r="AE95">
        <v>5417</v>
      </c>
      <c r="AF95">
        <v>5418</v>
      </c>
      <c r="AG95">
        <v>5420</v>
      </c>
      <c r="AH95">
        <v>5420</v>
      </c>
      <c r="AI95">
        <v>5418</v>
      </c>
      <c r="AJ95">
        <v>5420</v>
      </c>
      <c r="AK95">
        <v>5420</v>
      </c>
      <c r="AL95">
        <v>5461</v>
      </c>
      <c r="AM95">
        <v>5461</v>
      </c>
      <c r="AO95">
        <v>999</v>
      </c>
    </row>
    <row r="96" spans="1:41" x14ac:dyDescent="0.3">
      <c r="A96">
        <v>5</v>
      </c>
      <c r="B96">
        <v>2023</v>
      </c>
      <c r="C96">
        <v>99</v>
      </c>
      <c r="D96">
        <v>3</v>
      </c>
      <c r="E96">
        <v>44946</v>
      </c>
      <c r="F96">
        <v>170</v>
      </c>
      <c r="G96">
        <v>99</v>
      </c>
      <c r="H96">
        <v>3637</v>
      </c>
      <c r="I96">
        <v>86.481671707451099</v>
      </c>
      <c r="J96">
        <v>12.708971072867079</v>
      </c>
      <c r="K96">
        <v>14.850951683748169</v>
      </c>
      <c r="L96">
        <v>14.973095768374183</v>
      </c>
      <c r="M96">
        <v>60.109297218155113</v>
      </c>
      <c r="N96">
        <v>58.911634938410003</v>
      </c>
      <c r="O96">
        <v>11.958345534407021</v>
      </c>
      <c r="P96">
        <v>48.253660322108338</v>
      </c>
      <c r="Q96">
        <v>47.415080527086403</v>
      </c>
      <c r="R96">
        <v>125.54428989751098</v>
      </c>
      <c r="S96">
        <v>128.09443631039531</v>
      </c>
      <c r="T96">
        <v>88.640686632578593</v>
      </c>
      <c r="U96">
        <v>86.02834185536895</v>
      </c>
      <c r="V96">
        <v>2.1419806108810899</v>
      </c>
      <c r="W96">
        <v>60.447896618091796</v>
      </c>
      <c r="X96">
        <v>99</v>
      </c>
      <c r="Y96">
        <v>899</v>
      </c>
      <c r="AD96">
        <v>2731</v>
      </c>
      <c r="AE96">
        <v>2732</v>
      </c>
      <c r="AF96">
        <v>2732</v>
      </c>
      <c r="AG96">
        <v>2732</v>
      </c>
      <c r="AH96">
        <v>2732</v>
      </c>
      <c r="AI96">
        <v>2732</v>
      </c>
      <c r="AJ96">
        <v>2732</v>
      </c>
      <c r="AK96">
        <v>2732</v>
      </c>
      <c r="AL96">
        <v>2738</v>
      </c>
      <c r="AM96">
        <v>2738</v>
      </c>
      <c r="AO96">
        <v>999</v>
      </c>
    </row>
    <row r="97" spans="1:41" x14ac:dyDescent="0.3">
      <c r="A97">
        <v>5</v>
      </c>
      <c r="B97">
        <v>2023</v>
      </c>
      <c r="C97">
        <v>99</v>
      </c>
      <c r="D97">
        <v>3</v>
      </c>
      <c r="E97">
        <v>44947</v>
      </c>
      <c r="G97">
        <v>99</v>
      </c>
      <c r="X97">
        <v>99</v>
      </c>
      <c r="AO97">
        <v>999</v>
      </c>
    </row>
    <row r="98" spans="1:41" x14ac:dyDescent="0.3">
      <c r="A98">
        <v>5</v>
      </c>
      <c r="B98">
        <v>2023</v>
      </c>
      <c r="C98">
        <v>99</v>
      </c>
      <c r="D98">
        <v>4</v>
      </c>
      <c r="E98">
        <v>44949</v>
      </c>
      <c r="F98">
        <v>170</v>
      </c>
      <c r="G98">
        <v>99</v>
      </c>
      <c r="H98">
        <v>5838</v>
      </c>
      <c r="I98">
        <v>86.101139088729184</v>
      </c>
      <c r="J98">
        <v>13.111567567567576</v>
      </c>
      <c r="K98">
        <v>15.360000000000012</v>
      </c>
      <c r="L98">
        <v>14.316323943662024</v>
      </c>
      <c r="M98">
        <v>59.305459459459307</v>
      </c>
      <c r="N98">
        <v>59.962010333489999</v>
      </c>
      <c r="O98">
        <v>12.017670899756819</v>
      </c>
      <c r="P98">
        <v>48.213455822750625</v>
      </c>
      <c r="Q98">
        <v>47.066792861005936</v>
      </c>
      <c r="R98">
        <v>138.13915158065387</v>
      </c>
      <c r="S98">
        <v>139.9108349094839</v>
      </c>
      <c r="T98">
        <v>88.531067961165093</v>
      </c>
      <c r="U98">
        <v>85.997518878101587</v>
      </c>
      <c r="V98">
        <v>2.2484324324324367</v>
      </c>
      <c r="W98">
        <v>60.375813634806448</v>
      </c>
      <c r="X98">
        <v>99</v>
      </c>
      <c r="Y98">
        <v>2130</v>
      </c>
      <c r="AD98">
        <v>3700</v>
      </c>
      <c r="AE98">
        <v>3700</v>
      </c>
      <c r="AF98">
        <v>3700</v>
      </c>
      <c r="AG98">
        <v>3701</v>
      </c>
      <c r="AH98">
        <v>3701</v>
      </c>
      <c r="AI98">
        <v>3698</v>
      </c>
      <c r="AJ98">
        <v>3701</v>
      </c>
      <c r="AK98">
        <v>3701</v>
      </c>
      <c r="AL98">
        <v>3708</v>
      </c>
      <c r="AM98">
        <v>3708</v>
      </c>
      <c r="AO98">
        <v>999</v>
      </c>
    </row>
    <row r="99" spans="1:41" x14ac:dyDescent="0.3">
      <c r="A99">
        <v>5</v>
      </c>
      <c r="B99">
        <v>2023</v>
      </c>
      <c r="C99">
        <v>99</v>
      </c>
      <c r="D99">
        <v>4</v>
      </c>
      <c r="E99">
        <v>44950</v>
      </c>
      <c r="F99">
        <v>170</v>
      </c>
      <c r="G99">
        <v>99</v>
      </c>
      <c r="H99">
        <v>5242</v>
      </c>
      <c r="I99">
        <v>85.457138496756656</v>
      </c>
      <c r="J99">
        <v>12.227499329938352</v>
      </c>
      <c r="K99">
        <v>14.385044224068578</v>
      </c>
      <c r="L99">
        <v>14.041647765176796</v>
      </c>
      <c r="M99">
        <v>59.345001340123261</v>
      </c>
      <c r="N99">
        <v>60.69519758874744</v>
      </c>
      <c r="O99">
        <v>11.53310104529621</v>
      </c>
      <c r="P99">
        <v>47.832707774798919</v>
      </c>
      <c r="Q99">
        <v>46.972363831499855</v>
      </c>
      <c r="R99">
        <v>127.06164567140176</v>
      </c>
      <c r="S99">
        <v>128.32028946663095</v>
      </c>
      <c r="T99">
        <v>87.462336273723622</v>
      </c>
      <c r="U99">
        <v>84.507083667468734</v>
      </c>
      <c r="V99">
        <v>2.1575448941302304</v>
      </c>
      <c r="W99">
        <v>60.978061808470081</v>
      </c>
      <c r="X99">
        <v>99</v>
      </c>
      <c r="Y99">
        <v>1499</v>
      </c>
      <c r="AD99">
        <v>3731</v>
      </c>
      <c r="AE99">
        <v>3731</v>
      </c>
      <c r="AF99">
        <v>3731</v>
      </c>
      <c r="AG99">
        <v>3731</v>
      </c>
      <c r="AH99">
        <v>3730</v>
      </c>
      <c r="AI99">
        <v>3727</v>
      </c>
      <c r="AJ99">
        <v>3731</v>
      </c>
      <c r="AK99">
        <v>3731</v>
      </c>
      <c r="AL99">
        <v>3741</v>
      </c>
      <c r="AM99">
        <v>3741</v>
      </c>
      <c r="AO99">
        <v>999</v>
      </c>
    </row>
    <row r="100" spans="1:41" x14ac:dyDescent="0.3">
      <c r="A100">
        <v>5</v>
      </c>
      <c r="B100">
        <v>2023</v>
      </c>
      <c r="C100">
        <v>99</v>
      </c>
      <c r="D100">
        <v>4</v>
      </c>
      <c r="E100">
        <v>44951</v>
      </c>
      <c r="F100">
        <v>170</v>
      </c>
      <c r="G100">
        <v>99</v>
      </c>
      <c r="H100">
        <v>3487</v>
      </c>
      <c r="I100">
        <v>86.68621737883565</v>
      </c>
      <c r="J100">
        <v>12.738925294888578</v>
      </c>
      <c r="K100">
        <v>14.70458715596329</v>
      </c>
      <c r="L100">
        <v>14.666804703476496</v>
      </c>
      <c r="M100">
        <v>60.861861074705217</v>
      </c>
      <c r="N100">
        <v>59.841319018404867</v>
      </c>
      <c r="O100">
        <v>11.853997378768028</v>
      </c>
      <c r="P100">
        <v>47.01048492791611</v>
      </c>
      <c r="Q100">
        <v>46.363695937090448</v>
      </c>
      <c r="R100">
        <v>130.20838794233296</v>
      </c>
      <c r="S100">
        <v>133.82175622542596</v>
      </c>
      <c r="T100">
        <v>87.658262573481338</v>
      </c>
      <c r="U100">
        <v>86.607707380796896</v>
      </c>
      <c r="V100">
        <v>1.9656618610747096</v>
      </c>
      <c r="W100">
        <v>60.459707484944083</v>
      </c>
      <c r="X100">
        <v>99</v>
      </c>
      <c r="Y100">
        <v>1956</v>
      </c>
      <c r="AD100">
        <v>1526</v>
      </c>
      <c r="AE100">
        <v>1526</v>
      </c>
      <c r="AF100">
        <v>1526</v>
      </c>
      <c r="AG100">
        <v>1526</v>
      </c>
      <c r="AH100">
        <v>1526</v>
      </c>
      <c r="AI100">
        <v>1526</v>
      </c>
      <c r="AJ100">
        <v>1526</v>
      </c>
      <c r="AK100">
        <v>1526</v>
      </c>
      <c r="AL100">
        <v>1531</v>
      </c>
      <c r="AM100">
        <v>1531</v>
      </c>
      <c r="AO100">
        <v>999</v>
      </c>
    </row>
    <row r="101" spans="1:41" x14ac:dyDescent="0.3">
      <c r="A101">
        <v>5</v>
      </c>
      <c r="B101">
        <v>2023</v>
      </c>
      <c r="C101">
        <v>99</v>
      </c>
      <c r="D101">
        <v>4</v>
      </c>
      <c r="E101">
        <v>44952</v>
      </c>
      <c r="F101">
        <v>170</v>
      </c>
      <c r="G101">
        <v>99</v>
      </c>
      <c r="H101">
        <v>6461</v>
      </c>
      <c r="I101">
        <v>86.225345921683939</v>
      </c>
      <c r="J101">
        <v>12.826025791324691</v>
      </c>
      <c r="K101">
        <v>14.874859287054459</v>
      </c>
      <c r="L101">
        <v>14.34108009153322</v>
      </c>
      <c r="M101">
        <v>59.700515947467181</v>
      </c>
      <c r="N101">
        <v>59.110128322639795</v>
      </c>
      <c r="O101">
        <v>11.750621336459592</v>
      </c>
      <c r="P101">
        <v>47.664790053952622</v>
      </c>
      <c r="Q101">
        <v>46.860192352803189</v>
      </c>
      <c r="R101">
        <v>128.9992966002344</v>
      </c>
      <c r="S101">
        <v>129.82063305978897</v>
      </c>
      <c r="T101">
        <v>88.971448630938369</v>
      </c>
      <c r="U101">
        <v>85.764427802480725</v>
      </c>
      <c r="V101">
        <v>2.0488334957297702</v>
      </c>
      <c r="W101">
        <v>60.523912707011313</v>
      </c>
      <c r="X101">
        <v>99</v>
      </c>
      <c r="Y101">
        <v>2185</v>
      </c>
      <c r="AD101">
        <v>4265</v>
      </c>
      <c r="AE101">
        <v>4264</v>
      </c>
      <c r="AF101">
        <v>4264</v>
      </c>
      <c r="AG101">
        <v>4265</v>
      </c>
      <c r="AH101">
        <v>4263</v>
      </c>
      <c r="AI101">
        <v>4263</v>
      </c>
      <c r="AJ101">
        <v>4265</v>
      </c>
      <c r="AK101">
        <v>4265</v>
      </c>
      <c r="AL101">
        <v>4273</v>
      </c>
      <c r="AM101">
        <v>4273</v>
      </c>
      <c r="AO101">
        <v>999</v>
      </c>
    </row>
    <row r="102" spans="1:41" x14ac:dyDescent="0.3">
      <c r="A102">
        <v>5</v>
      </c>
      <c r="B102">
        <v>2023</v>
      </c>
      <c r="C102">
        <v>99</v>
      </c>
      <c r="D102">
        <v>4</v>
      </c>
      <c r="E102">
        <v>44953</v>
      </c>
      <c r="F102">
        <v>170</v>
      </c>
      <c r="G102">
        <v>99</v>
      </c>
      <c r="H102">
        <v>4163</v>
      </c>
      <c r="I102">
        <v>86.230626951717682</v>
      </c>
      <c r="J102">
        <v>12.587962340282438</v>
      </c>
      <c r="K102">
        <v>14.975453934095478</v>
      </c>
      <c r="L102">
        <v>14.732529711375237</v>
      </c>
      <c r="M102">
        <v>59.338197713517133</v>
      </c>
      <c r="N102">
        <v>59.676153191489433</v>
      </c>
      <c r="O102">
        <v>11.919946182307431</v>
      </c>
      <c r="P102">
        <v>48.167394957983198</v>
      </c>
      <c r="Q102">
        <v>46.990918264379424</v>
      </c>
      <c r="R102">
        <v>134.5889075630252</v>
      </c>
      <c r="S102">
        <v>133.65781512605045</v>
      </c>
      <c r="T102">
        <v>89.164331210191108</v>
      </c>
      <c r="U102">
        <v>85.588736171639255</v>
      </c>
      <c r="V102">
        <v>2.3874915938130399</v>
      </c>
      <c r="W102">
        <v>60.528945472015373</v>
      </c>
      <c r="X102">
        <v>99</v>
      </c>
      <c r="Y102">
        <v>1178</v>
      </c>
      <c r="AD102">
        <v>2974</v>
      </c>
      <c r="AE102">
        <v>2974</v>
      </c>
      <c r="AF102">
        <v>2975</v>
      </c>
      <c r="AG102">
        <v>2973</v>
      </c>
      <c r="AH102">
        <v>2975</v>
      </c>
      <c r="AI102">
        <v>2973</v>
      </c>
      <c r="AJ102">
        <v>2975</v>
      </c>
      <c r="AK102">
        <v>2975</v>
      </c>
      <c r="AL102">
        <v>2983</v>
      </c>
      <c r="AM102">
        <v>2983</v>
      </c>
      <c r="AO102">
        <v>999</v>
      </c>
    </row>
    <row r="103" spans="1:41" x14ac:dyDescent="0.3">
      <c r="A103">
        <v>5</v>
      </c>
      <c r="B103">
        <v>2023</v>
      </c>
      <c r="C103">
        <v>99</v>
      </c>
      <c r="D103">
        <v>4</v>
      </c>
      <c r="E103">
        <v>44954</v>
      </c>
      <c r="G103">
        <v>99</v>
      </c>
      <c r="X103">
        <v>99</v>
      </c>
      <c r="AO103">
        <v>999</v>
      </c>
    </row>
    <row r="104" spans="1:41" x14ac:dyDescent="0.3">
      <c r="A104">
        <v>5</v>
      </c>
      <c r="B104">
        <v>2023</v>
      </c>
      <c r="C104">
        <v>99</v>
      </c>
      <c r="D104">
        <v>5</v>
      </c>
      <c r="E104">
        <v>44956</v>
      </c>
      <c r="F104">
        <v>170</v>
      </c>
      <c r="G104">
        <v>99</v>
      </c>
      <c r="H104">
        <v>4103</v>
      </c>
      <c r="I104">
        <v>85.044540580063654</v>
      </c>
      <c r="J104">
        <v>12.65472809144442</v>
      </c>
      <c r="K104">
        <v>14.814142114384772</v>
      </c>
      <c r="L104">
        <v>14.06335269709543</v>
      </c>
      <c r="M104">
        <v>59.110779896014066</v>
      </c>
      <c r="N104">
        <v>59.54347176079736</v>
      </c>
      <c r="O104">
        <v>11.74326290266715</v>
      </c>
      <c r="P104">
        <v>46.694838933148588</v>
      </c>
      <c r="Q104">
        <v>45.997573656845752</v>
      </c>
      <c r="R104">
        <v>127.36369934187736</v>
      </c>
      <c r="S104">
        <v>130.19778316591621</v>
      </c>
      <c r="T104">
        <v>87.267864547339244</v>
      </c>
      <c r="U104">
        <v>85.01437456807183</v>
      </c>
      <c r="V104">
        <v>2.1594140229403451</v>
      </c>
      <c r="W104">
        <v>60.68315866439189</v>
      </c>
      <c r="X104">
        <v>99</v>
      </c>
      <c r="Y104">
        <v>1205</v>
      </c>
      <c r="AD104">
        <v>2887</v>
      </c>
      <c r="AE104">
        <v>2885</v>
      </c>
      <c r="AF104">
        <v>2886</v>
      </c>
      <c r="AG104">
        <v>2887</v>
      </c>
      <c r="AH104">
        <v>2887</v>
      </c>
      <c r="AI104">
        <v>2885</v>
      </c>
      <c r="AJ104">
        <v>2887</v>
      </c>
      <c r="AK104">
        <v>2887</v>
      </c>
      <c r="AL104">
        <v>2894</v>
      </c>
      <c r="AM104">
        <v>2894</v>
      </c>
      <c r="AO104">
        <v>999</v>
      </c>
    </row>
    <row r="105" spans="1:41" x14ac:dyDescent="0.3">
      <c r="A105">
        <v>5</v>
      </c>
      <c r="B105">
        <v>2023</v>
      </c>
      <c r="C105">
        <v>99</v>
      </c>
      <c r="D105">
        <v>5</v>
      </c>
      <c r="E105">
        <v>44957</v>
      </c>
      <c r="F105">
        <v>170</v>
      </c>
      <c r="G105">
        <v>99</v>
      </c>
      <c r="H105">
        <v>6870</v>
      </c>
      <c r="I105">
        <v>85.261951965065379</v>
      </c>
      <c r="J105">
        <v>12.968344399228943</v>
      </c>
      <c r="K105">
        <v>15.244492070295744</v>
      </c>
      <c r="L105">
        <v>14.155820627802676</v>
      </c>
      <c r="M105">
        <v>59.448735533647536</v>
      </c>
      <c r="N105">
        <v>59.033030983385743</v>
      </c>
      <c r="O105">
        <v>11.84634825444417</v>
      </c>
      <c r="P105">
        <v>48.351252944956087</v>
      </c>
      <c r="Q105">
        <v>47.327693296209048</v>
      </c>
      <c r="R105">
        <v>130.49560933818805</v>
      </c>
      <c r="S105">
        <v>129.25572927821804</v>
      </c>
      <c r="T105">
        <v>88.934573444515706</v>
      </c>
      <c r="U105">
        <v>85.76134274107325</v>
      </c>
      <c r="V105">
        <v>2.2761476710668038</v>
      </c>
      <c r="W105">
        <v>60.469723435225617</v>
      </c>
      <c r="X105">
        <v>99</v>
      </c>
      <c r="Y105">
        <v>2230</v>
      </c>
      <c r="AD105">
        <v>4669</v>
      </c>
      <c r="AE105">
        <v>4666</v>
      </c>
      <c r="AF105">
        <v>4667</v>
      </c>
      <c r="AG105">
        <v>4669</v>
      </c>
      <c r="AH105">
        <v>4669</v>
      </c>
      <c r="AI105">
        <v>4669</v>
      </c>
      <c r="AJ105">
        <v>4669</v>
      </c>
      <c r="AK105">
        <v>4669</v>
      </c>
      <c r="AL105">
        <v>4677</v>
      </c>
      <c r="AM105">
        <v>4677</v>
      </c>
      <c r="AO105">
        <v>999</v>
      </c>
    </row>
    <row r="106" spans="1:41" x14ac:dyDescent="0.3">
      <c r="A106">
        <v>5</v>
      </c>
      <c r="B106">
        <v>2023</v>
      </c>
      <c r="C106">
        <v>99</v>
      </c>
      <c r="D106">
        <v>5</v>
      </c>
      <c r="E106">
        <v>44958</v>
      </c>
      <c r="F106">
        <v>170</v>
      </c>
      <c r="G106">
        <v>99</v>
      </c>
      <c r="H106">
        <v>5941</v>
      </c>
      <c r="I106">
        <v>84.84358020535285</v>
      </c>
      <c r="J106">
        <v>13.134796672828102</v>
      </c>
      <c r="K106">
        <v>14.931453663045978</v>
      </c>
      <c r="L106">
        <v>14.42717283950617</v>
      </c>
      <c r="M106">
        <v>58.539958400739685</v>
      </c>
      <c r="N106">
        <v>59.050883261272475</v>
      </c>
      <c r="O106">
        <v>11.748659889094256</v>
      </c>
      <c r="P106">
        <v>48.699560896695182</v>
      </c>
      <c r="Q106">
        <v>47.752253293274784</v>
      </c>
      <c r="R106">
        <v>131.8736136783734</v>
      </c>
      <c r="S106">
        <v>131.76109057301295</v>
      </c>
      <c r="T106">
        <v>87.977834101382058</v>
      </c>
      <c r="U106">
        <v>84.526774193548349</v>
      </c>
      <c r="V106">
        <v>1.7966569902178693</v>
      </c>
      <c r="W106">
        <v>60.375021040228908</v>
      </c>
      <c r="X106">
        <v>99</v>
      </c>
      <c r="Y106">
        <v>1620</v>
      </c>
      <c r="AD106">
        <v>4328</v>
      </c>
      <c r="AE106">
        <v>4327</v>
      </c>
      <c r="AF106">
        <v>4326</v>
      </c>
      <c r="AG106">
        <v>4328</v>
      </c>
      <c r="AH106">
        <v>4327</v>
      </c>
      <c r="AI106">
        <v>4327</v>
      </c>
      <c r="AJ106">
        <v>4328</v>
      </c>
      <c r="AK106">
        <v>4328</v>
      </c>
      <c r="AL106">
        <v>4340</v>
      </c>
      <c r="AM106">
        <v>4340</v>
      </c>
      <c r="AO106">
        <v>999</v>
      </c>
    </row>
    <row r="107" spans="1:41" x14ac:dyDescent="0.3">
      <c r="A107">
        <v>5</v>
      </c>
      <c r="B107">
        <v>2023</v>
      </c>
      <c r="C107">
        <v>99</v>
      </c>
      <c r="D107">
        <v>5</v>
      </c>
      <c r="E107">
        <v>44959</v>
      </c>
      <c r="F107">
        <v>170</v>
      </c>
      <c r="G107">
        <v>99</v>
      </c>
      <c r="H107">
        <v>5167</v>
      </c>
      <c r="I107">
        <v>84.2049467776272</v>
      </c>
      <c r="J107">
        <v>12.513408151210852</v>
      </c>
      <c r="K107">
        <v>14.626395039858288</v>
      </c>
      <c r="L107">
        <v>14.243066966797951</v>
      </c>
      <c r="M107">
        <v>58.946324180690866</v>
      </c>
      <c r="N107">
        <v>59.109904171364143</v>
      </c>
      <c r="O107">
        <v>11.578801299084763</v>
      </c>
      <c r="P107">
        <v>47.520814880425164</v>
      </c>
      <c r="Q107">
        <v>46.59172821270311</v>
      </c>
      <c r="R107">
        <v>130.47652790079715</v>
      </c>
      <c r="S107">
        <v>131.92943607912608</v>
      </c>
      <c r="T107">
        <v>87.999764498086535</v>
      </c>
      <c r="U107">
        <v>84.601354136002257</v>
      </c>
      <c r="V107">
        <v>2.1129868886474341</v>
      </c>
      <c r="W107">
        <v>60.747242113412014</v>
      </c>
      <c r="X107">
        <v>99</v>
      </c>
      <c r="Y107">
        <v>1781</v>
      </c>
      <c r="AD107">
        <v>3386</v>
      </c>
      <c r="AE107">
        <v>3387</v>
      </c>
      <c r="AF107">
        <v>3387</v>
      </c>
      <c r="AG107">
        <v>3387</v>
      </c>
      <c r="AH107">
        <v>3387</v>
      </c>
      <c r="AI107">
        <v>3385</v>
      </c>
      <c r="AJ107">
        <v>3387</v>
      </c>
      <c r="AK107">
        <v>3387</v>
      </c>
      <c r="AL107">
        <v>3397</v>
      </c>
      <c r="AM107">
        <v>3397</v>
      </c>
      <c r="AO107">
        <v>999</v>
      </c>
    </row>
    <row r="108" spans="1:41" x14ac:dyDescent="0.3">
      <c r="A108">
        <v>5</v>
      </c>
      <c r="B108">
        <v>2023</v>
      </c>
      <c r="C108">
        <v>99</v>
      </c>
      <c r="D108">
        <v>5</v>
      </c>
      <c r="E108">
        <v>44960</v>
      </c>
      <c r="F108">
        <v>170</v>
      </c>
      <c r="G108">
        <v>99</v>
      </c>
      <c r="H108">
        <v>3819</v>
      </c>
      <c r="I108">
        <v>85.338062319979116</v>
      </c>
      <c r="J108">
        <v>12.969307258866408</v>
      </c>
      <c r="K108">
        <v>14.933178654292295</v>
      </c>
      <c r="L108">
        <v>14.712404092071621</v>
      </c>
      <c r="M108">
        <v>59.384686774941905</v>
      </c>
      <c r="N108">
        <v>59.421355498721177</v>
      </c>
      <c r="O108">
        <v>11.60317460317461</v>
      </c>
      <c r="P108">
        <v>49.548824892419745</v>
      </c>
      <c r="Q108">
        <v>47.690145502645507</v>
      </c>
      <c r="R108">
        <v>129.59477340390342</v>
      </c>
      <c r="S108">
        <v>126.60648148148148</v>
      </c>
      <c r="T108">
        <v>88.655821580846194</v>
      </c>
      <c r="U108">
        <v>84.51072482781251</v>
      </c>
      <c r="V108">
        <v>1.9638713954258813</v>
      </c>
      <c r="W108">
        <v>60.422361874836355</v>
      </c>
      <c r="X108">
        <v>99</v>
      </c>
      <c r="Y108">
        <v>782</v>
      </c>
      <c r="AD108">
        <v>3017</v>
      </c>
      <c r="AE108">
        <v>3017</v>
      </c>
      <c r="AF108">
        <v>3021</v>
      </c>
      <c r="AG108">
        <v>3024</v>
      </c>
      <c r="AH108">
        <v>3021</v>
      </c>
      <c r="AI108">
        <v>3024</v>
      </c>
      <c r="AJ108">
        <v>3023</v>
      </c>
      <c r="AK108">
        <v>3024</v>
      </c>
      <c r="AL108">
        <v>3049</v>
      </c>
      <c r="AM108">
        <v>3049</v>
      </c>
      <c r="AO108">
        <v>999</v>
      </c>
    </row>
    <row r="109" spans="1:41" x14ac:dyDescent="0.3">
      <c r="A109">
        <v>5</v>
      </c>
      <c r="B109">
        <v>2023</v>
      </c>
      <c r="C109">
        <v>99</v>
      </c>
      <c r="D109">
        <v>5</v>
      </c>
      <c r="E109">
        <v>44961</v>
      </c>
      <c r="G109">
        <v>99</v>
      </c>
      <c r="X109">
        <v>99</v>
      </c>
      <c r="AO109">
        <v>999</v>
      </c>
    </row>
    <row r="110" spans="1:41" x14ac:dyDescent="0.3">
      <c r="A110">
        <v>5</v>
      </c>
      <c r="B110">
        <v>2023</v>
      </c>
      <c r="C110">
        <v>99</v>
      </c>
      <c r="D110">
        <v>6</v>
      </c>
      <c r="E110">
        <v>44963</v>
      </c>
      <c r="F110">
        <v>170</v>
      </c>
      <c r="G110">
        <v>99</v>
      </c>
      <c r="H110">
        <v>5945</v>
      </c>
      <c r="I110">
        <v>84.879293523969906</v>
      </c>
      <c r="J110">
        <v>12.873518915060737</v>
      </c>
      <c r="K110">
        <v>15.201999523922847</v>
      </c>
      <c r="L110">
        <v>13.947710570944032</v>
      </c>
      <c r="M110">
        <v>59.311925731968579</v>
      </c>
      <c r="N110">
        <v>59.808037330316878</v>
      </c>
      <c r="O110">
        <v>11.94703783012133</v>
      </c>
      <c r="P110">
        <v>48.270521056388304</v>
      </c>
      <c r="Q110">
        <v>47.557696883178679</v>
      </c>
      <c r="R110">
        <v>136.79276707113962</v>
      </c>
      <c r="S110">
        <v>138.43873423744944</v>
      </c>
      <c r="T110">
        <v>89.024292845257861</v>
      </c>
      <c r="U110">
        <v>85.918421678155525</v>
      </c>
      <c r="V110">
        <v>2.3284806088621059</v>
      </c>
      <c r="W110">
        <v>60.575273338940271</v>
      </c>
      <c r="X110">
        <v>99</v>
      </c>
      <c r="Y110">
        <v>1769</v>
      </c>
      <c r="AD110">
        <v>4203</v>
      </c>
      <c r="AE110">
        <v>4201</v>
      </c>
      <c r="AF110">
        <v>4202</v>
      </c>
      <c r="AG110">
        <v>4203</v>
      </c>
      <c r="AH110">
        <v>4203</v>
      </c>
      <c r="AI110">
        <v>4203</v>
      </c>
      <c r="AJ110">
        <v>4203</v>
      </c>
      <c r="AK110">
        <v>4203</v>
      </c>
      <c r="AL110">
        <v>4207</v>
      </c>
      <c r="AM110">
        <v>4207</v>
      </c>
      <c r="AO110">
        <v>999</v>
      </c>
    </row>
    <row r="111" spans="1:41" x14ac:dyDescent="0.3">
      <c r="A111">
        <v>5</v>
      </c>
      <c r="B111">
        <v>2023</v>
      </c>
      <c r="C111">
        <v>99</v>
      </c>
      <c r="D111">
        <v>6</v>
      </c>
      <c r="E111">
        <v>44964</v>
      </c>
      <c r="F111">
        <v>170</v>
      </c>
      <c r="G111">
        <v>99</v>
      </c>
      <c r="H111">
        <v>5755</v>
      </c>
      <c r="I111">
        <v>85.088616854908707</v>
      </c>
      <c r="J111">
        <v>12.78181818181818</v>
      </c>
      <c r="K111">
        <v>14.862108108108163</v>
      </c>
      <c r="L111">
        <v>14.428612997090204</v>
      </c>
      <c r="M111">
        <v>59.626270270270311</v>
      </c>
      <c r="N111">
        <v>59.30692718446592</v>
      </c>
      <c r="O111">
        <v>11.806592812753298</v>
      </c>
      <c r="P111">
        <v>48.570965125709648</v>
      </c>
      <c r="Q111">
        <v>47.189240335225747</v>
      </c>
      <c r="R111">
        <v>131.10945945945943</v>
      </c>
      <c r="S111">
        <v>131.68062685760603</v>
      </c>
      <c r="T111">
        <v>88.770150862068974</v>
      </c>
      <c r="U111">
        <v>85.431465517241278</v>
      </c>
      <c r="V111">
        <v>2.0802899262899848</v>
      </c>
      <c r="W111">
        <v>60.559513466550811</v>
      </c>
      <c r="X111">
        <v>99</v>
      </c>
      <c r="Y111">
        <v>2064</v>
      </c>
      <c r="AD111">
        <v>3696</v>
      </c>
      <c r="AE111">
        <v>3700</v>
      </c>
      <c r="AF111">
        <v>3701</v>
      </c>
      <c r="AG111">
        <v>3701</v>
      </c>
      <c r="AH111">
        <v>3699</v>
      </c>
      <c r="AI111">
        <v>3699</v>
      </c>
      <c r="AJ111">
        <v>3700</v>
      </c>
      <c r="AK111">
        <v>3701</v>
      </c>
      <c r="AL111">
        <v>3712</v>
      </c>
      <c r="AM111">
        <v>3712</v>
      </c>
      <c r="AO111">
        <v>999</v>
      </c>
    </row>
    <row r="112" spans="1:41" x14ac:dyDescent="0.3">
      <c r="A112">
        <v>5</v>
      </c>
      <c r="B112">
        <v>2023</v>
      </c>
      <c r="C112">
        <v>99</v>
      </c>
      <c r="D112">
        <v>6</v>
      </c>
      <c r="E112">
        <v>44965</v>
      </c>
      <c r="F112">
        <v>170</v>
      </c>
      <c r="G112">
        <v>99</v>
      </c>
      <c r="H112">
        <v>4565</v>
      </c>
      <c r="I112">
        <v>85.310378970427436</v>
      </c>
      <c r="J112">
        <v>12.701927474681476</v>
      </c>
      <c r="K112">
        <v>14.863532484492325</v>
      </c>
      <c r="L112">
        <v>14.365627530364378</v>
      </c>
      <c r="M112">
        <v>59.677571008814759</v>
      </c>
      <c r="N112">
        <v>59.607454299255323</v>
      </c>
      <c r="O112">
        <v>11.77025440313114</v>
      </c>
      <c r="P112">
        <v>48.549281984334201</v>
      </c>
      <c r="Q112">
        <v>47.385970636215347</v>
      </c>
      <c r="R112">
        <v>132.64774951076319</v>
      </c>
      <c r="S112">
        <v>135.79223744292239</v>
      </c>
      <c r="T112">
        <v>87.967358857884491</v>
      </c>
      <c r="U112">
        <v>85.182024659312006</v>
      </c>
      <c r="V112">
        <v>2.1616050098108435</v>
      </c>
      <c r="W112">
        <v>60.601095290251919</v>
      </c>
      <c r="X112">
        <v>99</v>
      </c>
      <c r="Y112">
        <v>1485</v>
      </c>
      <c r="AD112">
        <v>3061</v>
      </c>
      <c r="AE112">
        <v>3063</v>
      </c>
      <c r="AF112">
        <v>3063</v>
      </c>
      <c r="AG112">
        <v>3066</v>
      </c>
      <c r="AH112">
        <v>3064</v>
      </c>
      <c r="AI112">
        <v>3065</v>
      </c>
      <c r="AJ112">
        <v>3066</v>
      </c>
      <c r="AK112">
        <v>3066</v>
      </c>
      <c r="AL112">
        <v>3082</v>
      </c>
      <c r="AM112">
        <v>3082</v>
      </c>
      <c r="AO112">
        <v>999</v>
      </c>
    </row>
    <row r="113" spans="1:41" x14ac:dyDescent="0.3">
      <c r="A113">
        <v>5</v>
      </c>
      <c r="B113">
        <v>2023</v>
      </c>
      <c r="C113">
        <v>99</v>
      </c>
      <c r="D113">
        <v>6</v>
      </c>
      <c r="E113">
        <v>44966</v>
      </c>
      <c r="F113">
        <v>170</v>
      </c>
      <c r="G113">
        <v>99</v>
      </c>
      <c r="H113">
        <v>5654</v>
      </c>
      <c r="I113">
        <v>84.5736947293952</v>
      </c>
      <c r="J113">
        <v>12.541783029001044</v>
      </c>
      <c r="K113">
        <v>14.898845637583925</v>
      </c>
      <c r="L113">
        <v>14.661845672575611</v>
      </c>
      <c r="M113">
        <v>58.783087248322154</v>
      </c>
      <c r="N113">
        <v>59.599780907668354</v>
      </c>
      <c r="O113">
        <v>11.859420289855079</v>
      </c>
      <c r="P113">
        <v>47.963748657357677</v>
      </c>
      <c r="Q113">
        <v>46.924812030075195</v>
      </c>
      <c r="R113">
        <v>133.79736983360175</v>
      </c>
      <c r="S113">
        <v>134.72356414385399</v>
      </c>
      <c r="T113">
        <v>88.056645230439457</v>
      </c>
      <c r="U113">
        <v>84.967845659164041</v>
      </c>
      <c r="V113">
        <v>2.3570626085828779</v>
      </c>
      <c r="W113">
        <v>60.481605942695424</v>
      </c>
      <c r="X113">
        <v>99</v>
      </c>
      <c r="Y113">
        <v>1921</v>
      </c>
      <c r="AD113">
        <v>3724</v>
      </c>
      <c r="AE113">
        <v>3725</v>
      </c>
      <c r="AF113">
        <v>3726</v>
      </c>
      <c r="AG113">
        <v>3726</v>
      </c>
      <c r="AH113">
        <v>3724</v>
      </c>
      <c r="AI113">
        <v>3724</v>
      </c>
      <c r="AJ113">
        <v>3726</v>
      </c>
      <c r="AK113">
        <v>3726</v>
      </c>
      <c r="AL113">
        <v>3732</v>
      </c>
      <c r="AM113">
        <v>3732</v>
      </c>
      <c r="AO113">
        <v>999</v>
      </c>
    </row>
    <row r="114" spans="1:41" x14ac:dyDescent="0.3">
      <c r="A114">
        <v>5</v>
      </c>
      <c r="B114">
        <v>2023</v>
      </c>
      <c r="C114">
        <v>99</v>
      </c>
      <c r="D114">
        <v>6</v>
      </c>
      <c r="E114">
        <v>44967</v>
      </c>
      <c r="F114">
        <v>170</v>
      </c>
      <c r="G114">
        <v>99</v>
      </c>
      <c r="H114">
        <v>3475</v>
      </c>
      <c r="I114">
        <v>85.529623021582694</v>
      </c>
      <c r="J114">
        <v>12.532289070843699</v>
      </c>
      <c r="K114">
        <v>14.699394802420803</v>
      </c>
      <c r="L114">
        <v>14.862329803328281</v>
      </c>
      <c r="M114">
        <v>59.095051619793487</v>
      </c>
      <c r="N114">
        <v>59.804084720121011</v>
      </c>
      <c r="O114">
        <v>11.792028469750882</v>
      </c>
      <c r="P114">
        <v>48.24670701317195</v>
      </c>
      <c r="Q114">
        <v>46.745105019579931</v>
      </c>
      <c r="R114">
        <v>135.49786476868323</v>
      </c>
      <c r="S114">
        <v>135.13985765124559</v>
      </c>
      <c r="T114">
        <v>89.433664772727212</v>
      </c>
      <c r="U114">
        <v>85.099786931818144</v>
      </c>
      <c r="V114">
        <v>2.1671057315771058</v>
      </c>
      <c r="W114">
        <v>60.535539568345321</v>
      </c>
      <c r="X114">
        <v>99</v>
      </c>
      <c r="Y114">
        <v>661</v>
      </c>
      <c r="AD114">
        <v>2809</v>
      </c>
      <c r="AE114">
        <v>2809</v>
      </c>
      <c r="AF114">
        <v>2809</v>
      </c>
      <c r="AG114">
        <v>2810</v>
      </c>
      <c r="AH114">
        <v>2809</v>
      </c>
      <c r="AI114">
        <v>2809</v>
      </c>
      <c r="AJ114">
        <v>2810</v>
      </c>
      <c r="AK114">
        <v>2810</v>
      </c>
      <c r="AL114">
        <v>2816</v>
      </c>
      <c r="AM114">
        <v>2816</v>
      </c>
      <c r="AO114">
        <v>999</v>
      </c>
    </row>
    <row r="115" spans="1:41" x14ac:dyDescent="0.3">
      <c r="A115">
        <v>5</v>
      </c>
      <c r="B115">
        <v>2023</v>
      </c>
      <c r="C115">
        <v>99</v>
      </c>
      <c r="D115">
        <v>6</v>
      </c>
      <c r="E115">
        <v>44968</v>
      </c>
      <c r="G115">
        <v>99</v>
      </c>
      <c r="X115">
        <v>99</v>
      </c>
      <c r="AO115">
        <v>999</v>
      </c>
    </row>
    <row r="116" spans="1:41" x14ac:dyDescent="0.3">
      <c r="A116">
        <v>5</v>
      </c>
      <c r="B116">
        <v>2023</v>
      </c>
      <c r="C116">
        <v>99</v>
      </c>
      <c r="D116">
        <v>7</v>
      </c>
      <c r="E116">
        <v>44970</v>
      </c>
      <c r="F116">
        <v>170</v>
      </c>
      <c r="G116">
        <v>99</v>
      </c>
      <c r="H116">
        <v>6289</v>
      </c>
      <c r="I116">
        <v>85.035248847193557</v>
      </c>
      <c r="J116">
        <v>12.38678375411633</v>
      </c>
      <c r="K116">
        <v>14.51079894644424</v>
      </c>
      <c r="L116">
        <v>14.247008009153349</v>
      </c>
      <c r="M116">
        <v>59.098507462686619</v>
      </c>
      <c r="N116">
        <v>59.557806414662096</v>
      </c>
      <c r="O116">
        <v>11.840605794556629</v>
      </c>
      <c r="P116">
        <v>48.126426690079008</v>
      </c>
      <c r="Q116">
        <v>47.327041264266889</v>
      </c>
      <c r="R116">
        <v>134.97848990342405</v>
      </c>
      <c r="S116">
        <v>136.28007023705001</v>
      </c>
      <c r="T116">
        <v>89.116589962743603</v>
      </c>
      <c r="U116">
        <v>84.943458251150474</v>
      </c>
      <c r="V116">
        <v>2.1240151923279078</v>
      </c>
      <c r="W116">
        <v>60.839561138495789</v>
      </c>
      <c r="X116">
        <v>99</v>
      </c>
      <c r="Y116">
        <v>1752</v>
      </c>
      <c r="AD116">
        <v>4555</v>
      </c>
      <c r="AE116">
        <v>4556</v>
      </c>
      <c r="AF116">
        <v>4556</v>
      </c>
      <c r="AG116">
        <v>4556</v>
      </c>
      <c r="AH116">
        <v>4556</v>
      </c>
      <c r="AI116">
        <v>4556</v>
      </c>
      <c r="AJ116">
        <v>4556</v>
      </c>
      <c r="AK116">
        <v>4556</v>
      </c>
      <c r="AL116">
        <v>4563</v>
      </c>
      <c r="AM116">
        <v>4563</v>
      </c>
      <c r="AO116">
        <v>999</v>
      </c>
    </row>
    <row r="117" spans="1:41" x14ac:dyDescent="0.3">
      <c r="A117">
        <v>5</v>
      </c>
      <c r="B117">
        <v>2023</v>
      </c>
      <c r="C117">
        <v>99</v>
      </c>
      <c r="D117">
        <v>7</v>
      </c>
      <c r="E117">
        <v>44971</v>
      </c>
      <c r="F117">
        <v>170</v>
      </c>
      <c r="G117">
        <v>99</v>
      </c>
      <c r="H117">
        <v>6411</v>
      </c>
      <c r="I117">
        <v>85.073283419123257</v>
      </c>
      <c r="J117">
        <v>12.923652837386728</v>
      </c>
      <c r="K117">
        <v>14.749666666666652</v>
      </c>
      <c r="L117">
        <v>14.205334242837644</v>
      </c>
      <c r="M117">
        <v>58.953238095238078</v>
      </c>
      <c r="N117">
        <v>58.97186078252949</v>
      </c>
      <c r="O117">
        <v>11.569735902926483</v>
      </c>
      <c r="P117">
        <v>48.307619047619056</v>
      </c>
      <c r="Q117">
        <v>47.032365540218947</v>
      </c>
      <c r="R117">
        <v>128.95812514870329</v>
      </c>
      <c r="S117">
        <v>127.8463002617178</v>
      </c>
      <c r="T117">
        <v>88.700094831673738</v>
      </c>
      <c r="U117">
        <v>84.485064011379691</v>
      </c>
      <c r="V117">
        <v>1.8260138292799264</v>
      </c>
      <c r="W117">
        <v>60.605209795663697</v>
      </c>
      <c r="X117">
        <v>99</v>
      </c>
      <c r="Y117">
        <v>2199</v>
      </c>
      <c r="AD117">
        <v>4194</v>
      </c>
      <c r="AE117">
        <v>4200</v>
      </c>
      <c r="AF117">
        <v>4201</v>
      </c>
      <c r="AG117">
        <v>4203</v>
      </c>
      <c r="AH117">
        <v>4200</v>
      </c>
      <c r="AI117">
        <v>4202</v>
      </c>
      <c r="AJ117">
        <v>4203</v>
      </c>
      <c r="AK117">
        <v>4203</v>
      </c>
      <c r="AL117">
        <v>4218</v>
      </c>
      <c r="AM117">
        <v>4218</v>
      </c>
      <c r="AO117">
        <v>999</v>
      </c>
    </row>
    <row r="118" spans="1:41" x14ac:dyDescent="0.3">
      <c r="A118">
        <v>5</v>
      </c>
      <c r="B118">
        <v>2023</v>
      </c>
      <c r="C118">
        <v>99</v>
      </c>
      <c r="D118">
        <v>7</v>
      </c>
      <c r="E118">
        <v>44972</v>
      </c>
      <c r="F118">
        <v>170</v>
      </c>
      <c r="G118">
        <v>99</v>
      </c>
      <c r="H118">
        <v>5921</v>
      </c>
      <c r="I118">
        <v>84.523952035129369</v>
      </c>
      <c r="J118">
        <v>12.798761019776045</v>
      </c>
      <c r="K118">
        <v>14.830164403145098</v>
      </c>
      <c r="L118">
        <v>14.301530373831744</v>
      </c>
      <c r="M118">
        <v>59.665856564212504</v>
      </c>
      <c r="N118">
        <v>58.923046783625615</v>
      </c>
      <c r="O118">
        <v>11.95334444179958</v>
      </c>
      <c r="P118">
        <v>48.140509645153593</v>
      </c>
      <c r="Q118">
        <v>47.716464141053137</v>
      </c>
      <c r="R118">
        <v>126.81837657700548</v>
      </c>
      <c r="S118">
        <v>129.6086646036658</v>
      </c>
      <c r="T118">
        <v>88.279563774300541</v>
      </c>
      <c r="U118">
        <v>85.277999051683125</v>
      </c>
      <c r="V118">
        <v>2.0314033833690552</v>
      </c>
      <c r="W118">
        <v>60.5510893430164</v>
      </c>
      <c r="X118">
        <v>99</v>
      </c>
      <c r="Y118">
        <v>1715</v>
      </c>
      <c r="AD118">
        <v>4197</v>
      </c>
      <c r="AE118">
        <v>4197</v>
      </c>
      <c r="AF118">
        <v>4197</v>
      </c>
      <c r="AG118">
        <v>4201</v>
      </c>
      <c r="AH118">
        <v>4199</v>
      </c>
      <c r="AI118">
        <v>4197</v>
      </c>
      <c r="AJ118">
        <v>4201</v>
      </c>
      <c r="AK118">
        <v>4201</v>
      </c>
      <c r="AL118">
        <v>4218</v>
      </c>
      <c r="AM118">
        <v>4218</v>
      </c>
      <c r="AO118">
        <v>999</v>
      </c>
    </row>
    <row r="119" spans="1:41" x14ac:dyDescent="0.3">
      <c r="A119">
        <v>5</v>
      </c>
      <c r="B119">
        <v>2023</v>
      </c>
      <c r="C119">
        <v>99</v>
      </c>
      <c r="D119">
        <v>7</v>
      </c>
      <c r="E119">
        <v>44973</v>
      </c>
      <c r="F119">
        <v>170</v>
      </c>
      <c r="G119">
        <v>99</v>
      </c>
      <c r="H119">
        <v>5114</v>
      </c>
      <c r="I119">
        <v>84.571697301525205</v>
      </c>
      <c r="J119">
        <v>12.335468245425178</v>
      </c>
      <c r="K119">
        <v>14.52816787732046</v>
      </c>
      <c r="L119">
        <v>14.449033850493652</v>
      </c>
      <c r="M119">
        <v>59.324132364810318</v>
      </c>
      <c r="N119">
        <v>58.045003538570512</v>
      </c>
      <c r="O119">
        <v>11.943233790691428</v>
      </c>
      <c r="P119">
        <v>48.572235673930592</v>
      </c>
      <c r="Q119">
        <v>47.835889157923049</v>
      </c>
      <c r="R119">
        <v>130.70702179176757</v>
      </c>
      <c r="S119">
        <v>130.85902609631421</v>
      </c>
      <c r="T119">
        <v>89.125913978494538</v>
      </c>
      <c r="U119">
        <v>85.370698924731002</v>
      </c>
      <c r="V119">
        <v>2.1926996318952794</v>
      </c>
      <c r="W119">
        <v>60.762025811497857</v>
      </c>
      <c r="X119">
        <v>99</v>
      </c>
      <c r="Y119">
        <v>1419</v>
      </c>
      <c r="AD119">
        <v>3716</v>
      </c>
      <c r="AE119">
        <v>3717</v>
      </c>
      <c r="AF119">
        <v>3717</v>
      </c>
      <c r="AG119">
        <v>3717</v>
      </c>
      <c r="AH119">
        <v>3717</v>
      </c>
      <c r="AI119">
        <v>3717</v>
      </c>
      <c r="AJ119">
        <v>3717</v>
      </c>
      <c r="AK119">
        <v>3717</v>
      </c>
      <c r="AL119">
        <v>3720</v>
      </c>
      <c r="AM119">
        <v>3720</v>
      </c>
      <c r="AO119">
        <v>999</v>
      </c>
    </row>
    <row r="120" spans="1:41" x14ac:dyDescent="0.3">
      <c r="A120">
        <v>5</v>
      </c>
      <c r="B120">
        <v>2023</v>
      </c>
      <c r="C120">
        <v>99</v>
      </c>
      <c r="D120">
        <v>7</v>
      </c>
      <c r="E120">
        <v>44974</v>
      </c>
      <c r="F120">
        <v>170</v>
      </c>
      <c r="G120">
        <v>99</v>
      </c>
      <c r="H120">
        <v>3379</v>
      </c>
      <c r="I120">
        <v>85.544963006807123</v>
      </c>
      <c r="J120">
        <v>12.389775784753351</v>
      </c>
      <c r="K120">
        <v>14.44914798206279</v>
      </c>
      <c r="L120">
        <v>14.616634615384612</v>
      </c>
      <c r="M120">
        <v>59.063677130044802</v>
      </c>
      <c r="N120">
        <v>59.717945804195821</v>
      </c>
      <c r="O120">
        <v>11.711838565022443</v>
      </c>
      <c r="P120">
        <v>48.94481830417228</v>
      </c>
      <c r="Q120">
        <v>47.764573991031405</v>
      </c>
      <c r="R120">
        <v>137.64708520179371</v>
      </c>
      <c r="S120">
        <v>138.09192825112109</v>
      </c>
      <c r="T120">
        <v>88.482342422887712</v>
      </c>
      <c r="U120">
        <v>84.708627626285136</v>
      </c>
      <c r="V120">
        <v>2.0593721973094401</v>
      </c>
      <c r="W120">
        <v>60.622373483279077</v>
      </c>
      <c r="X120">
        <v>99</v>
      </c>
      <c r="Y120">
        <v>1144</v>
      </c>
      <c r="AD120">
        <v>2230</v>
      </c>
      <c r="AE120">
        <v>2230</v>
      </c>
      <c r="AF120">
        <v>2230</v>
      </c>
      <c r="AG120">
        <v>2230</v>
      </c>
      <c r="AH120">
        <v>2229</v>
      </c>
      <c r="AI120">
        <v>2230</v>
      </c>
      <c r="AJ120">
        <v>2230</v>
      </c>
      <c r="AK120">
        <v>2230</v>
      </c>
      <c r="AL120">
        <v>2237</v>
      </c>
      <c r="AM120">
        <v>2237</v>
      </c>
      <c r="AO120">
        <v>999</v>
      </c>
    </row>
    <row r="121" spans="1:41" x14ac:dyDescent="0.3">
      <c r="A121">
        <v>5</v>
      </c>
      <c r="B121">
        <v>2023</v>
      </c>
      <c r="C121">
        <v>99</v>
      </c>
      <c r="D121">
        <v>7</v>
      </c>
      <c r="E121">
        <v>44975</v>
      </c>
      <c r="G121">
        <v>99</v>
      </c>
      <c r="X121">
        <v>99</v>
      </c>
      <c r="AO121">
        <v>999</v>
      </c>
    </row>
    <row r="122" spans="1:41" x14ac:dyDescent="0.3">
      <c r="A122">
        <v>5</v>
      </c>
      <c r="B122">
        <v>2023</v>
      </c>
      <c r="C122">
        <v>99</v>
      </c>
      <c r="D122">
        <v>8</v>
      </c>
      <c r="E122">
        <v>44977</v>
      </c>
      <c r="F122">
        <v>170</v>
      </c>
      <c r="G122">
        <v>99</v>
      </c>
      <c r="H122">
        <v>7517</v>
      </c>
      <c r="I122">
        <v>84.349996009046251</v>
      </c>
      <c r="J122">
        <v>12.597234085824677</v>
      </c>
      <c r="K122">
        <v>14.704331909700995</v>
      </c>
      <c r="L122">
        <v>14.26913093858631</v>
      </c>
      <c r="M122">
        <v>58.010006101281263</v>
      </c>
      <c r="N122">
        <v>59.665102593883134</v>
      </c>
      <c r="O122">
        <v>11.684439034286839</v>
      </c>
      <c r="P122">
        <v>47.6875</v>
      </c>
      <c r="Q122">
        <v>47.317305741529694</v>
      </c>
      <c r="R122">
        <v>134.09839724081962</v>
      </c>
      <c r="S122">
        <v>136.75086224386291</v>
      </c>
      <c r="T122">
        <v>87.396313550739549</v>
      </c>
      <c r="U122">
        <v>83.776422928903983</v>
      </c>
      <c r="V122">
        <v>2.1070978238763178</v>
      </c>
      <c r="W122">
        <v>60.695889317546893</v>
      </c>
      <c r="X122">
        <v>99</v>
      </c>
      <c r="Y122">
        <v>2593</v>
      </c>
      <c r="AD122">
        <v>4917</v>
      </c>
      <c r="AE122">
        <v>4917</v>
      </c>
      <c r="AF122">
        <v>4921</v>
      </c>
      <c r="AG122">
        <v>4929</v>
      </c>
      <c r="AH122">
        <v>4928</v>
      </c>
      <c r="AI122">
        <v>4929</v>
      </c>
      <c r="AJ122">
        <v>4929</v>
      </c>
      <c r="AK122">
        <v>4929</v>
      </c>
      <c r="AL122">
        <v>4937</v>
      </c>
      <c r="AM122">
        <v>4937</v>
      </c>
      <c r="AO122">
        <v>999</v>
      </c>
    </row>
    <row r="123" spans="1:41" x14ac:dyDescent="0.3">
      <c r="A123">
        <v>5</v>
      </c>
      <c r="B123">
        <v>2023</v>
      </c>
      <c r="C123">
        <v>99</v>
      </c>
      <c r="D123">
        <v>8</v>
      </c>
      <c r="E123">
        <v>44978</v>
      </c>
      <c r="F123">
        <v>170</v>
      </c>
      <c r="G123">
        <v>99</v>
      </c>
      <c r="H123">
        <v>6162</v>
      </c>
      <c r="I123">
        <v>84.41974683544322</v>
      </c>
      <c r="J123">
        <v>12.850791220010205</v>
      </c>
      <c r="K123">
        <v>15.031912177687012</v>
      </c>
      <c r="L123">
        <v>14.015876058849736</v>
      </c>
      <c r="M123">
        <v>58.326219045187734</v>
      </c>
      <c r="N123">
        <v>59.194181899242096</v>
      </c>
      <c r="O123">
        <v>12.062251148545156</v>
      </c>
      <c r="P123">
        <v>48.723442288049021</v>
      </c>
      <c r="Q123">
        <v>47.910344827586222</v>
      </c>
      <c r="R123">
        <v>129.86724534082205</v>
      </c>
      <c r="S123">
        <v>131.00331886647947</v>
      </c>
      <c r="T123">
        <v>88.25167853509663</v>
      </c>
      <c r="U123">
        <v>84.34893184130226</v>
      </c>
      <c r="V123">
        <v>2.1811209576768036</v>
      </c>
      <c r="W123">
        <v>60.529535864978897</v>
      </c>
      <c r="X123">
        <v>99</v>
      </c>
      <c r="Y123">
        <v>2243</v>
      </c>
      <c r="AD123">
        <v>3918</v>
      </c>
      <c r="AE123">
        <v>3917</v>
      </c>
      <c r="AF123">
        <v>3916</v>
      </c>
      <c r="AG123">
        <v>3918</v>
      </c>
      <c r="AH123">
        <v>3916</v>
      </c>
      <c r="AI123">
        <v>3915</v>
      </c>
      <c r="AJ123">
        <v>3917</v>
      </c>
      <c r="AK123">
        <v>3917</v>
      </c>
      <c r="AL123">
        <v>3932</v>
      </c>
      <c r="AM123">
        <v>3932</v>
      </c>
      <c r="AO123">
        <v>999</v>
      </c>
    </row>
    <row r="124" spans="1:41" x14ac:dyDescent="0.3">
      <c r="A124">
        <v>5</v>
      </c>
      <c r="B124">
        <v>2023</v>
      </c>
      <c r="C124">
        <v>99</v>
      </c>
      <c r="D124">
        <v>8</v>
      </c>
      <c r="E124">
        <v>44979</v>
      </c>
      <c r="F124">
        <v>170</v>
      </c>
      <c r="G124">
        <v>99</v>
      </c>
      <c r="H124">
        <v>5793</v>
      </c>
      <c r="I124">
        <v>85.222088727774846</v>
      </c>
      <c r="J124">
        <v>12.463664684225437</v>
      </c>
      <c r="K124">
        <v>14.479115896854619</v>
      </c>
      <c r="L124">
        <v>14.418284832451494</v>
      </c>
      <c r="M124">
        <v>58.049985831680409</v>
      </c>
      <c r="N124">
        <v>59.480092633436222</v>
      </c>
      <c r="O124">
        <v>11.754995754316459</v>
      </c>
      <c r="P124">
        <v>48.392412231030576</v>
      </c>
      <c r="Q124">
        <v>47.526047565118922</v>
      </c>
      <c r="R124">
        <v>132.05151429380129</v>
      </c>
      <c r="S124">
        <v>132.06793093688083</v>
      </c>
      <c r="T124">
        <v>88.329943502824761</v>
      </c>
      <c r="U124">
        <v>83.725480225988491</v>
      </c>
      <c r="V124">
        <v>2.0154512126291872</v>
      </c>
      <c r="W124">
        <v>60.674089418263421</v>
      </c>
      <c r="X124">
        <v>99</v>
      </c>
      <c r="Y124">
        <v>2269</v>
      </c>
      <c r="AD124">
        <v>3531</v>
      </c>
      <c r="AE124">
        <v>3529</v>
      </c>
      <c r="AF124">
        <v>3531</v>
      </c>
      <c r="AG124">
        <v>3533</v>
      </c>
      <c r="AH124">
        <v>3532</v>
      </c>
      <c r="AI124">
        <v>3532</v>
      </c>
      <c r="AJ124">
        <v>3533</v>
      </c>
      <c r="AK124">
        <v>3533</v>
      </c>
      <c r="AL124">
        <v>3540</v>
      </c>
      <c r="AM124">
        <v>3540</v>
      </c>
      <c r="AO124">
        <v>999</v>
      </c>
    </row>
    <row r="125" spans="1:41" x14ac:dyDescent="0.3">
      <c r="A125">
        <v>5</v>
      </c>
      <c r="B125">
        <v>2023</v>
      </c>
      <c r="C125">
        <v>99</v>
      </c>
      <c r="D125">
        <v>8</v>
      </c>
      <c r="E125">
        <v>44980</v>
      </c>
      <c r="F125">
        <v>170</v>
      </c>
      <c r="G125">
        <v>99</v>
      </c>
      <c r="H125">
        <v>5856</v>
      </c>
      <c r="I125">
        <v>85.159026639344091</v>
      </c>
      <c r="J125">
        <v>12.91640798226166</v>
      </c>
      <c r="K125">
        <v>15.259955654101972</v>
      </c>
      <c r="L125">
        <v>14.415415676959622</v>
      </c>
      <c r="M125">
        <v>59.195742793791489</v>
      </c>
      <c r="N125">
        <v>59.500816164817685</v>
      </c>
      <c r="O125">
        <v>11.908800709377099</v>
      </c>
      <c r="P125">
        <v>48.243680709534367</v>
      </c>
      <c r="Q125">
        <v>47.417960088691792</v>
      </c>
      <c r="R125">
        <v>127.61826645976502</v>
      </c>
      <c r="S125">
        <v>128.98581245843491</v>
      </c>
      <c r="T125">
        <v>88.675860547219557</v>
      </c>
      <c r="U125">
        <v>85.380714916151646</v>
      </c>
      <c r="V125">
        <v>2.3435476718403159</v>
      </c>
      <c r="W125">
        <v>59.601775956284143</v>
      </c>
      <c r="X125">
        <v>99</v>
      </c>
      <c r="Y125">
        <v>1265</v>
      </c>
      <c r="AD125">
        <v>4510</v>
      </c>
      <c r="AE125">
        <v>4510</v>
      </c>
      <c r="AF125">
        <v>4511</v>
      </c>
      <c r="AG125">
        <v>4511</v>
      </c>
      <c r="AH125">
        <v>4510</v>
      </c>
      <c r="AI125">
        <v>4510</v>
      </c>
      <c r="AJ125">
        <v>4511</v>
      </c>
      <c r="AK125">
        <v>4511</v>
      </c>
      <c r="AL125">
        <v>4532</v>
      </c>
      <c r="AM125">
        <v>4532</v>
      </c>
      <c r="AO125">
        <v>999</v>
      </c>
    </row>
    <row r="126" spans="1:41" x14ac:dyDescent="0.3">
      <c r="A126">
        <v>5</v>
      </c>
      <c r="B126">
        <v>2023</v>
      </c>
      <c r="C126">
        <v>99</v>
      </c>
      <c r="D126">
        <v>8</v>
      </c>
      <c r="E126">
        <v>44981</v>
      </c>
      <c r="F126">
        <v>170</v>
      </c>
      <c r="G126">
        <v>99</v>
      </c>
      <c r="H126">
        <v>3157</v>
      </c>
      <c r="I126">
        <v>86.561681976560052</v>
      </c>
      <c r="J126">
        <v>13.031615120274916</v>
      </c>
      <c r="K126">
        <v>15.099399656946796</v>
      </c>
      <c r="L126">
        <v>14.496990291262138</v>
      </c>
      <c r="M126">
        <v>60.632675814751281</v>
      </c>
      <c r="N126">
        <v>58.67188106796111</v>
      </c>
      <c r="O126">
        <v>12.085689802913455</v>
      </c>
      <c r="P126">
        <v>47.781397342477504</v>
      </c>
      <c r="Q126">
        <v>47.437446443873185</v>
      </c>
      <c r="R126">
        <v>131.67566409597256</v>
      </c>
      <c r="S126">
        <v>134.68894601542411</v>
      </c>
      <c r="T126">
        <v>88.96361301369862</v>
      </c>
      <c r="U126">
        <v>86.894777397260285</v>
      </c>
      <c r="V126">
        <v>2.067784536671883</v>
      </c>
      <c r="W126">
        <v>60.478618942033584</v>
      </c>
      <c r="X126">
        <v>99</v>
      </c>
      <c r="Y126">
        <v>825</v>
      </c>
      <c r="AD126">
        <v>2328</v>
      </c>
      <c r="AE126">
        <v>2332</v>
      </c>
      <c r="AF126">
        <v>2334</v>
      </c>
      <c r="AG126">
        <v>2334</v>
      </c>
      <c r="AH126">
        <v>2333</v>
      </c>
      <c r="AI126">
        <v>2334</v>
      </c>
      <c r="AJ126">
        <v>2334</v>
      </c>
      <c r="AK126">
        <v>2334</v>
      </c>
      <c r="AL126">
        <v>2336</v>
      </c>
      <c r="AM126">
        <v>2336</v>
      </c>
      <c r="AO126">
        <v>999</v>
      </c>
    </row>
    <row r="127" spans="1:41" x14ac:dyDescent="0.3">
      <c r="A127">
        <v>5</v>
      </c>
      <c r="B127">
        <v>2023</v>
      </c>
      <c r="C127">
        <v>99</v>
      </c>
      <c r="D127">
        <v>8</v>
      </c>
      <c r="E127">
        <v>44982</v>
      </c>
      <c r="G127">
        <v>99</v>
      </c>
      <c r="X127">
        <v>99</v>
      </c>
      <c r="AO127">
        <v>999</v>
      </c>
    </row>
    <row r="128" spans="1:41" x14ac:dyDescent="0.3">
      <c r="A128">
        <v>5</v>
      </c>
      <c r="B128">
        <v>2023</v>
      </c>
      <c r="C128">
        <v>99</v>
      </c>
      <c r="D128">
        <v>9</v>
      </c>
      <c r="E128">
        <v>44984</v>
      </c>
      <c r="F128">
        <v>170</v>
      </c>
      <c r="G128">
        <v>99</v>
      </c>
      <c r="H128">
        <v>6080</v>
      </c>
      <c r="I128">
        <v>85.110041118420895</v>
      </c>
      <c r="J128">
        <v>12.221463165944453</v>
      </c>
      <c r="K128">
        <v>14.338791124713076</v>
      </c>
      <c r="L128">
        <v>14.352717948717949</v>
      </c>
      <c r="M128">
        <v>59.473858709512946</v>
      </c>
      <c r="N128">
        <v>57.98270940570891</v>
      </c>
      <c r="O128">
        <v>11.231863369869998</v>
      </c>
      <c r="P128">
        <v>46.916135610502174</v>
      </c>
      <c r="Q128">
        <v>45.768034667346413</v>
      </c>
      <c r="R128">
        <v>125.94876370124904</v>
      </c>
      <c r="S128">
        <v>127.04154983431044</v>
      </c>
      <c r="T128">
        <v>88.271283095722694</v>
      </c>
      <c r="U128">
        <v>84.704582484725051</v>
      </c>
      <c r="V128">
        <v>2.1173279587686236</v>
      </c>
      <c r="W128">
        <v>60.847697368421038</v>
      </c>
      <c r="X128">
        <v>99</v>
      </c>
      <c r="Y128">
        <v>2152</v>
      </c>
      <c r="AD128">
        <v>3923</v>
      </c>
      <c r="AE128">
        <v>3921</v>
      </c>
      <c r="AF128">
        <v>3923</v>
      </c>
      <c r="AG128">
        <v>3923</v>
      </c>
      <c r="AH128">
        <v>3923</v>
      </c>
      <c r="AI128">
        <v>3923</v>
      </c>
      <c r="AJ128">
        <v>3923</v>
      </c>
      <c r="AK128">
        <v>3923</v>
      </c>
      <c r="AL128">
        <v>3928</v>
      </c>
      <c r="AM128">
        <v>3928</v>
      </c>
      <c r="AO128">
        <v>999</v>
      </c>
    </row>
    <row r="129" spans="1:41" x14ac:dyDescent="0.3">
      <c r="A129">
        <v>5</v>
      </c>
      <c r="B129">
        <v>2023</v>
      </c>
      <c r="C129">
        <v>99</v>
      </c>
      <c r="D129">
        <v>9</v>
      </c>
      <c r="E129">
        <v>44985</v>
      </c>
      <c r="F129">
        <v>170</v>
      </c>
      <c r="G129">
        <v>99</v>
      </c>
      <c r="H129">
        <v>7159</v>
      </c>
      <c r="I129">
        <v>85.173021371700514</v>
      </c>
      <c r="J129">
        <v>12.282306684141529</v>
      </c>
      <c r="K129">
        <v>14.283529925731743</v>
      </c>
      <c r="L129">
        <v>14.56888671109367</v>
      </c>
      <c r="M129">
        <v>58.632546963739557</v>
      </c>
      <c r="N129">
        <v>59.212791062328471</v>
      </c>
      <c r="O129">
        <v>11.524175584188676</v>
      </c>
      <c r="P129">
        <v>47.641843197204622</v>
      </c>
      <c r="Q129">
        <v>46.689165574486658</v>
      </c>
      <c r="R129">
        <v>127.09325180170342</v>
      </c>
      <c r="S129">
        <v>128.75256606245901</v>
      </c>
      <c r="T129">
        <v>87.747075451185054</v>
      </c>
      <c r="U129">
        <v>83.745075016307851</v>
      </c>
      <c r="V129">
        <v>2.0012232415902158</v>
      </c>
      <c r="W129">
        <v>60.504120687246811</v>
      </c>
      <c r="X129">
        <v>99</v>
      </c>
      <c r="Y129">
        <v>2555</v>
      </c>
      <c r="AD129">
        <v>4578</v>
      </c>
      <c r="AE129">
        <v>4578</v>
      </c>
      <c r="AF129">
        <v>4578</v>
      </c>
      <c r="AG129">
        <v>4579</v>
      </c>
      <c r="AH129">
        <v>4579</v>
      </c>
      <c r="AI129">
        <v>4578</v>
      </c>
      <c r="AJ129">
        <v>4579</v>
      </c>
      <c r="AK129">
        <v>4579</v>
      </c>
      <c r="AL129">
        <v>4599</v>
      </c>
      <c r="AM129">
        <v>4599</v>
      </c>
      <c r="AO129">
        <v>999</v>
      </c>
    </row>
    <row r="130" spans="1:41" x14ac:dyDescent="0.3">
      <c r="A130">
        <v>5</v>
      </c>
      <c r="B130">
        <v>2023</v>
      </c>
      <c r="C130">
        <v>99</v>
      </c>
      <c r="D130">
        <v>9</v>
      </c>
      <c r="E130">
        <v>44986</v>
      </c>
      <c r="F130">
        <v>170</v>
      </c>
      <c r="G130">
        <v>99</v>
      </c>
      <c r="H130">
        <v>6561</v>
      </c>
      <c r="I130">
        <v>84.758151196464254</v>
      </c>
      <c r="J130">
        <v>12.611495783399905</v>
      </c>
      <c r="K130">
        <v>14.668601816973188</v>
      </c>
      <c r="L130">
        <v>14.145900590551181</v>
      </c>
      <c r="M130">
        <v>59.438688233990653</v>
      </c>
      <c r="N130">
        <v>59.098269896193742</v>
      </c>
      <c r="O130">
        <v>11.595569339831602</v>
      </c>
      <c r="P130">
        <v>47.978713968957891</v>
      </c>
      <c r="Q130">
        <v>47.060478511298193</v>
      </c>
      <c r="R130">
        <v>126.11414007092201</v>
      </c>
      <c r="S130">
        <v>127.53610988037217</v>
      </c>
      <c r="T130">
        <v>88.377233620119029</v>
      </c>
      <c r="U130">
        <v>84.904875358482172</v>
      </c>
      <c r="V130">
        <v>2.0571060335732847</v>
      </c>
      <c r="W130">
        <v>60.739368998628237</v>
      </c>
      <c r="X130">
        <v>99</v>
      </c>
      <c r="Y130">
        <v>2033</v>
      </c>
      <c r="AD130">
        <v>4506</v>
      </c>
      <c r="AE130">
        <v>4513</v>
      </c>
      <c r="AF130">
        <v>4513</v>
      </c>
      <c r="AG130">
        <v>4514</v>
      </c>
      <c r="AH130">
        <v>4510</v>
      </c>
      <c r="AI130">
        <v>4514</v>
      </c>
      <c r="AJ130">
        <v>4512</v>
      </c>
      <c r="AK130">
        <v>4514</v>
      </c>
      <c r="AL130">
        <v>4533</v>
      </c>
      <c r="AM130">
        <v>4533</v>
      </c>
      <c r="AO130">
        <v>999</v>
      </c>
    </row>
    <row r="131" spans="1:41" x14ac:dyDescent="0.3">
      <c r="A131">
        <v>5</v>
      </c>
      <c r="B131">
        <v>2023</v>
      </c>
      <c r="C131">
        <v>99</v>
      </c>
      <c r="D131">
        <v>9</v>
      </c>
      <c r="E131">
        <v>44987</v>
      </c>
      <c r="F131">
        <v>170</v>
      </c>
      <c r="G131">
        <v>99</v>
      </c>
      <c r="H131">
        <v>6717</v>
      </c>
      <c r="I131">
        <v>83.854705969927181</v>
      </c>
      <c r="J131">
        <v>12.521886792452811</v>
      </c>
      <c r="K131">
        <v>14.76294277929159</v>
      </c>
      <c r="L131">
        <v>14.355424164524411</v>
      </c>
      <c r="M131">
        <v>58.859400544959186</v>
      </c>
      <c r="N131">
        <v>58.447594023699267</v>
      </c>
      <c r="O131">
        <v>11.619786208342084</v>
      </c>
      <c r="P131">
        <v>47.955765199161426</v>
      </c>
      <c r="Q131">
        <v>46.844202138813159</v>
      </c>
      <c r="R131">
        <v>127.70257807587508</v>
      </c>
      <c r="S131">
        <v>128.6891636973381</v>
      </c>
      <c r="T131">
        <v>88.000335008375188</v>
      </c>
      <c r="U131">
        <v>84.797948073702102</v>
      </c>
      <c r="V131">
        <v>2.2410559868387776</v>
      </c>
      <c r="W131">
        <v>60.628554414172989</v>
      </c>
      <c r="X131">
        <v>99</v>
      </c>
      <c r="Y131">
        <v>1947</v>
      </c>
      <c r="AD131">
        <v>4770</v>
      </c>
      <c r="AE131">
        <v>4771</v>
      </c>
      <c r="AF131">
        <v>4771</v>
      </c>
      <c r="AG131">
        <v>4771</v>
      </c>
      <c r="AH131">
        <v>4770</v>
      </c>
      <c r="AI131">
        <v>4769</v>
      </c>
      <c r="AJ131">
        <v>4771</v>
      </c>
      <c r="AK131">
        <v>4771</v>
      </c>
      <c r="AL131">
        <v>4776</v>
      </c>
      <c r="AM131">
        <v>4776</v>
      </c>
      <c r="AO131">
        <v>999</v>
      </c>
    </row>
    <row r="132" spans="1:41" x14ac:dyDescent="0.3">
      <c r="A132">
        <v>5</v>
      </c>
      <c r="B132">
        <v>2023</v>
      </c>
      <c r="C132">
        <v>99</v>
      </c>
      <c r="D132">
        <v>9</v>
      </c>
      <c r="E132">
        <v>44988</v>
      </c>
      <c r="F132">
        <v>170</v>
      </c>
      <c r="G132">
        <v>99</v>
      </c>
      <c r="H132">
        <v>2527</v>
      </c>
      <c r="I132">
        <v>82.63711119905031</v>
      </c>
      <c r="J132">
        <v>11.718028359216737</v>
      </c>
      <c r="K132">
        <v>13.494729729729737</v>
      </c>
      <c r="L132">
        <v>14.530325358851689</v>
      </c>
      <c r="M132">
        <v>57.338108108108123</v>
      </c>
      <c r="N132">
        <v>59.071431353456681</v>
      </c>
      <c r="O132">
        <v>11.453477380148575</v>
      </c>
      <c r="P132">
        <v>47.688048615800142</v>
      </c>
      <c r="Q132">
        <v>46.599324324324321</v>
      </c>
      <c r="R132">
        <v>119.2707629979744</v>
      </c>
      <c r="S132">
        <v>121.24172856178258</v>
      </c>
      <c r="T132">
        <v>84.446091644204785</v>
      </c>
      <c r="U132">
        <v>81.725606469002628</v>
      </c>
      <c r="V132">
        <v>1.7767013705130064</v>
      </c>
      <c r="W132">
        <v>61.106846062524717</v>
      </c>
      <c r="X132">
        <v>99</v>
      </c>
      <c r="Y132">
        <v>1045</v>
      </c>
      <c r="AD132">
        <v>1481</v>
      </c>
      <c r="AE132">
        <v>1480</v>
      </c>
      <c r="AF132">
        <v>1480</v>
      </c>
      <c r="AG132">
        <v>1481</v>
      </c>
      <c r="AH132">
        <v>1481</v>
      </c>
      <c r="AI132">
        <v>1480</v>
      </c>
      <c r="AJ132">
        <v>1481</v>
      </c>
      <c r="AK132">
        <v>1481</v>
      </c>
      <c r="AL132">
        <v>1484</v>
      </c>
      <c r="AM132">
        <v>1484</v>
      </c>
      <c r="AO132">
        <v>999</v>
      </c>
    </row>
    <row r="133" spans="1:41" x14ac:dyDescent="0.3">
      <c r="A133">
        <v>5</v>
      </c>
      <c r="B133">
        <v>2023</v>
      </c>
      <c r="C133">
        <v>99</v>
      </c>
      <c r="D133">
        <v>9</v>
      </c>
      <c r="E133">
        <v>44989</v>
      </c>
      <c r="G133">
        <v>99</v>
      </c>
      <c r="X133">
        <v>99</v>
      </c>
      <c r="AO133">
        <v>999</v>
      </c>
    </row>
    <row r="134" spans="1:41" x14ac:dyDescent="0.3">
      <c r="A134">
        <v>5</v>
      </c>
      <c r="B134">
        <v>2023</v>
      </c>
      <c r="C134">
        <v>99</v>
      </c>
      <c r="D134">
        <v>10</v>
      </c>
      <c r="E134">
        <v>44991</v>
      </c>
      <c r="F134">
        <v>170</v>
      </c>
      <c r="G134">
        <v>99</v>
      </c>
      <c r="H134">
        <v>7230</v>
      </c>
      <c r="I134">
        <v>84.262366528353908</v>
      </c>
      <c r="J134">
        <v>12.438531400966196</v>
      </c>
      <c r="K134">
        <v>14.650309119010805</v>
      </c>
      <c r="L134">
        <v>14.244732449680901</v>
      </c>
      <c r="M134">
        <v>58.935046367851633</v>
      </c>
      <c r="N134">
        <v>58.215769230769133</v>
      </c>
      <c r="O134">
        <v>11.521460305196037</v>
      </c>
      <c r="P134">
        <v>48.536231884057969</v>
      </c>
      <c r="Q134">
        <v>47.456828278926011</v>
      </c>
      <c r="R134">
        <v>132.91402627511596</v>
      </c>
      <c r="S134">
        <v>132.99053505891439</v>
      </c>
      <c r="T134">
        <v>87.578304431599122</v>
      </c>
      <c r="U134">
        <v>84.52578034682081</v>
      </c>
      <c r="V134">
        <v>2.2117777180446101</v>
      </c>
      <c r="W134">
        <v>60.766390041493786</v>
      </c>
      <c r="X134">
        <v>99</v>
      </c>
      <c r="Y134">
        <v>2040</v>
      </c>
      <c r="AD134">
        <v>5175</v>
      </c>
      <c r="AE134">
        <v>5176</v>
      </c>
      <c r="AF134">
        <v>5175</v>
      </c>
      <c r="AG134">
        <v>5177</v>
      </c>
      <c r="AH134">
        <v>5175</v>
      </c>
      <c r="AI134">
        <v>5177</v>
      </c>
      <c r="AJ134">
        <v>5176</v>
      </c>
      <c r="AK134">
        <v>5177</v>
      </c>
      <c r="AL134">
        <v>5190</v>
      </c>
      <c r="AM134">
        <v>5190</v>
      </c>
      <c r="AO134">
        <v>999</v>
      </c>
    </row>
    <row r="135" spans="1:41" x14ac:dyDescent="0.3">
      <c r="A135">
        <v>5</v>
      </c>
      <c r="B135">
        <v>2023</v>
      </c>
      <c r="C135">
        <v>99</v>
      </c>
      <c r="D135">
        <v>10</v>
      </c>
      <c r="E135">
        <v>44992</v>
      </c>
      <c r="F135">
        <v>170</v>
      </c>
      <c r="G135">
        <v>99</v>
      </c>
      <c r="H135">
        <v>5310</v>
      </c>
      <c r="I135">
        <v>85.499828625235324</v>
      </c>
      <c r="J135">
        <v>12.574232690935061</v>
      </c>
      <c r="K135">
        <v>14.862928571428551</v>
      </c>
      <c r="L135">
        <v>14.213033707865147</v>
      </c>
      <c r="M135">
        <v>58.639285714285649</v>
      </c>
      <c r="N135">
        <v>59.090610196708198</v>
      </c>
      <c r="O135">
        <v>11.542326909350452</v>
      </c>
      <c r="P135">
        <v>48.42790863668808</v>
      </c>
      <c r="Q135">
        <v>47.506961799357377</v>
      </c>
      <c r="R135">
        <v>135.64953604568163</v>
      </c>
      <c r="S135">
        <v>134.81406138472519</v>
      </c>
      <c r="T135">
        <v>88.561349911189822</v>
      </c>
      <c r="U135">
        <v>84.262877442273748</v>
      </c>
      <c r="V135">
        <v>2.2886958804934956</v>
      </c>
      <c r="W135">
        <v>60.536346516007534</v>
      </c>
      <c r="X135">
        <v>99</v>
      </c>
      <c r="Y135">
        <v>2494</v>
      </c>
      <c r="AD135">
        <v>2802</v>
      </c>
      <c r="AE135">
        <v>2800</v>
      </c>
      <c r="AF135">
        <v>2800</v>
      </c>
      <c r="AG135">
        <v>2802</v>
      </c>
      <c r="AH135">
        <v>2802</v>
      </c>
      <c r="AI135">
        <v>2801</v>
      </c>
      <c r="AJ135">
        <v>2802</v>
      </c>
      <c r="AK135">
        <v>2802</v>
      </c>
      <c r="AL135">
        <v>2815</v>
      </c>
      <c r="AM135">
        <v>2815</v>
      </c>
      <c r="AO135">
        <v>999</v>
      </c>
    </row>
    <row r="136" spans="1:41" x14ac:dyDescent="0.3">
      <c r="A136">
        <v>5</v>
      </c>
      <c r="B136">
        <v>2023</v>
      </c>
      <c r="C136">
        <v>99</v>
      </c>
      <c r="D136">
        <v>10</v>
      </c>
      <c r="E136">
        <v>44993</v>
      </c>
      <c r="F136">
        <v>170</v>
      </c>
      <c r="G136">
        <v>99</v>
      </c>
      <c r="H136">
        <v>5866</v>
      </c>
      <c r="I136">
        <v>84.497584384589302</v>
      </c>
      <c r="J136">
        <v>12.568377021751232</v>
      </c>
      <c r="K136">
        <v>14.58329621380847</v>
      </c>
      <c r="L136">
        <v>14.255533894550261</v>
      </c>
      <c r="M136">
        <v>58.191648106904253</v>
      </c>
      <c r="N136">
        <v>58.390567627494512</v>
      </c>
      <c r="O136">
        <v>11.82899276572064</v>
      </c>
      <c r="P136">
        <v>48.425827998886717</v>
      </c>
      <c r="Q136">
        <v>47.257929883138573</v>
      </c>
      <c r="R136">
        <v>131.17723984418478</v>
      </c>
      <c r="S136">
        <v>130.18308291597103</v>
      </c>
      <c r="T136">
        <v>87.869051580698581</v>
      </c>
      <c r="U136">
        <v>83.861564059900189</v>
      </c>
      <c r="V136">
        <v>2.0149191920572402</v>
      </c>
      <c r="W136">
        <v>60.638765768837359</v>
      </c>
      <c r="X136">
        <v>99</v>
      </c>
      <c r="Y136">
        <v>2257</v>
      </c>
      <c r="AD136">
        <v>3586</v>
      </c>
      <c r="AE136">
        <v>3592</v>
      </c>
      <c r="AF136">
        <v>3591</v>
      </c>
      <c r="AG136">
        <v>3594</v>
      </c>
      <c r="AH136">
        <v>3593</v>
      </c>
      <c r="AI136">
        <v>3594</v>
      </c>
      <c r="AJ136">
        <v>3594</v>
      </c>
      <c r="AK136">
        <v>3594</v>
      </c>
      <c r="AL136">
        <v>3606</v>
      </c>
      <c r="AM136">
        <v>3606</v>
      </c>
      <c r="AO136">
        <v>999</v>
      </c>
    </row>
    <row r="137" spans="1:41" x14ac:dyDescent="0.3">
      <c r="A137">
        <v>5</v>
      </c>
      <c r="B137">
        <v>2023</v>
      </c>
      <c r="C137">
        <v>99</v>
      </c>
      <c r="D137">
        <v>10</v>
      </c>
      <c r="E137">
        <v>44994</v>
      </c>
      <c r="F137">
        <v>170</v>
      </c>
      <c r="G137">
        <v>99</v>
      </c>
      <c r="H137">
        <v>5257</v>
      </c>
      <c r="I137">
        <v>85.474163971847275</v>
      </c>
      <c r="J137">
        <v>12.309385718740227</v>
      </c>
      <c r="K137">
        <v>14.728843155597129</v>
      </c>
      <c r="L137">
        <v>14.614503407984436</v>
      </c>
      <c r="M137">
        <v>59.306080449017649</v>
      </c>
      <c r="N137">
        <v>58.694132877381548</v>
      </c>
      <c r="O137">
        <v>11.459351620947627</v>
      </c>
      <c r="P137">
        <v>47.571072319201996</v>
      </c>
      <c r="Q137">
        <v>46.46163443543356</v>
      </c>
      <c r="R137">
        <v>131.6031795511222</v>
      </c>
      <c r="S137">
        <v>132.75031172069828</v>
      </c>
      <c r="T137">
        <v>88.601058530510599</v>
      </c>
      <c r="U137">
        <v>84.918679950186785</v>
      </c>
      <c r="V137">
        <v>2.4194574368569097</v>
      </c>
      <c r="W137">
        <v>60.629066007228481</v>
      </c>
      <c r="X137">
        <v>99</v>
      </c>
      <c r="Y137">
        <v>2055</v>
      </c>
      <c r="AD137">
        <v>3207</v>
      </c>
      <c r="AE137">
        <v>3207</v>
      </c>
      <c r="AF137">
        <v>3207</v>
      </c>
      <c r="AG137">
        <v>3208</v>
      </c>
      <c r="AH137">
        <v>3208</v>
      </c>
      <c r="AI137">
        <v>3206</v>
      </c>
      <c r="AJ137">
        <v>3208</v>
      </c>
      <c r="AK137">
        <v>3208</v>
      </c>
      <c r="AL137">
        <v>3212</v>
      </c>
      <c r="AM137">
        <v>3212</v>
      </c>
      <c r="AO137">
        <v>999</v>
      </c>
    </row>
    <row r="138" spans="1:41" x14ac:dyDescent="0.3">
      <c r="A138">
        <v>5</v>
      </c>
      <c r="B138">
        <v>2023</v>
      </c>
      <c r="C138">
        <v>99</v>
      </c>
      <c r="D138">
        <v>10</v>
      </c>
      <c r="E138">
        <v>44995</v>
      </c>
      <c r="F138">
        <v>170</v>
      </c>
      <c r="G138">
        <v>99</v>
      </c>
      <c r="H138">
        <v>3724</v>
      </c>
      <c r="I138">
        <v>83.089744897959122</v>
      </c>
      <c r="J138">
        <v>12.105931879066221</v>
      </c>
      <c r="K138">
        <v>14.064933078393921</v>
      </c>
      <c r="L138">
        <v>14.996868231046918</v>
      </c>
      <c r="M138">
        <v>57.089483747609854</v>
      </c>
      <c r="N138">
        <v>60.298097014925425</v>
      </c>
      <c r="O138">
        <v>11.706730401529631</v>
      </c>
      <c r="P138">
        <v>47.410099464422338</v>
      </c>
      <c r="Q138">
        <v>46.48200612557428</v>
      </c>
      <c r="R138">
        <v>123.98891013384321</v>
      </c>
      <c r="S138">
        <v>123.24971319311661</v>
      </c>
      <c r="T138">
        <v>86.365801526717817</v>
      </c>
      <c r="U138">
        <v>82.096641221374</v>
      </c>
      <c r="V138">
        <v>1.9590011993276952</v>
      </c>
      <c r="W138">
        <v>60.70193340494091</v>
      </c>
      <c r="X138">
        <v>99</v>
      </c>
      <c r="Y138">
        <v>1108</v>
      </c>
      <c r="AD138">
        <v>2613</v>
      </c>
      <c r="AE138">
        <v>2615</v>
      </c>
      <c r="AF138">
        <v>2614</v>
      </c>
      <c r="AG138">
        <v>2615</v>
      </c>
      <c r="AH138">
        <v>2614</v>
      </c>
      <c r="AI138">
        <v>2612</v>
      </c>
      <c r="AJ138">
        <v>2615</v>
      </c>
      <c r="AK138">
        <v>2615</v>
      </c>
      <c r="AL138">
        <v>2620</v>
      </c>
      <c r="AM138">
        <v>2620</v>
      </c>
      <c r="AO138">
        <v>999</v>
      </c>
    </row>
    <row r="139" spans="1:41" x14ac:dyDescent="0.3">
      <c r="A139">
        <v>5</v>
      </c>
      <c r="B139">
        <v>2023</v>
      </c>
      <c r="C139">
        <v>99</v>
      </c>
      <c r="D139">
        <v>10</v>
      </c>
      <c r="E139">
        <v>44996</v>
      </c>
      <c r="G139">
        <v>99</v>
      </c>
      <c r="X139">
        <v>99</v>
      </c>
      <c r="AO139">
        <v>999</v>
      </c>
    </row>
    <row r="140" spans="1:41" x14ac:dyDescent="0.3">
      <c r="A140">
        <v>5</v>
      </c>
      <c r="B140">
        <v>2023</v>
      </c>
      <c r="C140">
        <v>99</v>
      </c>
      <c r="D140">
        <v>11</v>
      </c>
      <c r="E140">
        <v>44998</v>
      </c>
      <c r="F140">
        <v>170</v>
      </c>
      <c r="G140">
        <v>99</v>
      </c>
      <c r="H140">
        <v>7334</v>
      </c>
      <c r="I140">
        <v>84.640762203435884</v>
      </c>
      <c r="J140">
        <v>12.386643571978464</v>
      </c>
      <c r="K140">
        <v>14.374051973051044</v>
      </c>
      <c r="L140">
        <v>14.197363299351256</v>
      </c>
      <c r="M140">
        <v>58.505409047160718</v>
      </c>
      <c r="N140">
        <v>59.504096609382323</v>
      </c>
      <c r="O140">
        <v>11.824470950365516</v>
      </c>
      <c r="P140">
        <v>47.014238984029248</v>
      </c>
      <c r="Q140">
        <v>46.268142444658316</v>
      </c>
      <c r="R140">
        <v>128.98634090034625</v>
      </c>
      <c r="S140">
        <v>129.50096190842629</v>
      </c>
      <c r="T140">
        <v>88.468152132155225</v>
      </c>
      <c r="U140">
        <v>84.278755282366546</v>
      </c>
      <c r="V140">
        <v>1.9874084010725817</v>
      </c>
      <c r="W140">
        <v>60.872784292337073</v>
      </c>
      <c r="X140">
        <v>99</v>
      </c>
      <c r="Y140">
        <v>2158</v>
      </c>
      <c r="AD140">
        <v>5196</v>
      </c>
      <c r="AE140">
        <v>5195</v>
      </c>
      <c r="AF140">
        <v>5198</v>
      </c>
      <c r="AG140">
        <v>5198</v>
      </c>
      <c r="AH140">
        <v>5197</v>
      </c>
      <c r="AI140">
        <v>5195</v>
      </c>
      <c r="AJ140">
        <v>5198</v>
      </c>
      <c r="AK140">
        <v>5198</v>
      </c>
      <c r="AL140">
        <v>5206</v>
      </c>
      <c r="AM140">
        <v>5206</v>
      </c>
      <c r="AO140">
        <v>999</v>
      </c>
    </row>
    <row r="141" spans="1:41" x14ac:dyDescent="0.3">
      <c r="A141">
        <v>5</v>
      </c>
      <c r="B141">
        <v>2023</v>
      </c>
      <c r="C141">
        <v>99</v>
      </c>
      <c r="D141">
        <v>11</v>
      </c>
      <c r="E141">
        <v>44999</v>
      </c>
      <c r="F141">
        <v>170</v>
      </c>
      <c r="G141">
        <v>99</v>
      </c>
      <c r="H141">
        <v>5840</v>
      </c>
      <c r="I141">
        <v>86.226554794520652</v>
      </c>
      <c r="J141">
        <v>13.004995643334304</v>
      </c>
      <c r="K141">
        <v>15.27117954677513</v>
      </c>
      <c r="L141">
        <v>14.347564853556497</v>
      </c>
      <c r="M141">
        <v>59.276757699012251</v>
      </c>
      <c r="N141">
        <v>58.332973993288526</v>
      </c>
      <c r="O141">
        <v>11.893639268080156</v>
      </c>
      <c r="P141">
        <v>45.8317349607672</v>
      </c>
      <c r="Q141">
        <v>45.38128451031676</v>
      </c>
      <c r="R141">
        <v>121.4822777454968</v>
      </c>
      <c r="S141">
        <v>121.97153645076963</v>
      </c>
      <c r="T141">
        <v>89.435832127352043</v>
      </c>
      <c r="U141">
        <v>85.525209840810533</v>
      </c>
      <c r="V141">
        <v>2.2661839034408295</v>
      </c>
      <c r="W141">
        <v>60.343835616438362</v>
      </c>
      <c r="X141">
        <v>99</v>
      </c>
      <c r="Y141">
        <v>2392</v>
      </c>
      <c r="AD141">
        <v>3443</v>
      </c>
      <c r="AE141">
        <v>3442</v>
      </c>
      <c r="AF141">
        <v>3440</v>
      </c>
      <c r="AG141">
        <v>3443</v>
      </c>
      <c r="AH141">
        <v>3441</v>
      </c>
      <c r="AI141">
        <v>3441</v>
      </c>
      <c r="AJ141">
        <v>3442</v>
      </c>
      <c r="AK141">
        <v>3443</v>
      </c>
      <c r="AL141">
        <v>3455</v>
      </c>
      <c r="AM141">
        <v>3455</v>
      </c>
      <c r="AO141">
        <v>999</v>
      </c>
    </row>
    <row r="142" spans="1:41" x14ac:dyDescent="0.3">
      <c r="A142">
        <v>5</v>
      </c>
      <c r="B142">
        <v>2023</v>
      </c>
      <c r="C142">
        <v>99</v>
      </c>
      <c r="D142">
        <v>11</v>
      </c>
      <c r="E142">
        <v>45000</v>
      </c>
      <c r="F142">
        <v>170</v>
      </c>
      <c r="G142">
        <v>99</v>
      </c>
      <c r="H142">
        <v>6235</v>
      </c>
      <c r="I142">
        <v>85.75507457898965</v>
      </c>
      <c r="J142">
        <v>12.913216266173771</v>
      </c>
      <c r="K142">
        <v>15.021154734411084</v>
      </c>
      <c r="L142">
        <v>13.863604834471902</v>
      </c>
      <c r="M142">
        <v>59.629884526558826</v>
      </c>
      <c r="N142">
        <v>58.472359136387482</v>
      </c>
      <c r="O142">
        <v>11.761385681293278</v>
      </c>
      <c r="P142">
        <v>47.113190113190122</v>
      </c>
      <c r="Q142">
        <v>45.993069993070002</v>
      </c>
      <c r="R142">
        <v>121.00669745958436</v>
      </c>
      <c r="S142">
        <v>120.20900692840644</v>
      </c>
      <c r="T142">
        <v>89.946519133241182</v>
      </c>
      <c r="U142">
        <v>85.754817888427922</v>
      </c>
      <c r="V142">
        <v>2.1079384682373097</v>
      </c>
      <c r="W142">
        <v>60.650040096230953</v>
      </c>
      <c r="X142">
        <v>99</v>
      </c>
      <c r="Y142">
        <v>1903</v>
      </c>
      <c r="AD142">
        <v>4328</v>
      </c>
      <c r="AE142">
        <v>4330</v>
      </c>
      <c r="AF142">
        <v>4329</v>
      </c>
      <c r="AG142">
        <v>4330</v>
      </c>
      <c r="AH142">
        <v>4329</v>
      </c>
      <c r="AI142">
        <v>4329</v>
      </c>
      <c r="AJ142">
        <v>4330</v>
      </c>
      <c r="AK142">
        <v>4330</v>
      </c>
      <c r="AL142">
        <v>4338</v>
      </c>
      <c r="AM142">
        <v>4338</v>
      </c>
      <c r="AO142">
        <v>999</v>
      </c>
    </row>
    <row r="143" spans="1:41" x14ac:dyDescent="0.3">
      <c r="A143">
        <v>5</v>
      </c>
      <c r="B143">
        <v>2023</v>
      </c>
      <c r="C143">
        <v>99</v>
      </c>
      <c r="D143">
        <v>11</v>
      </c>
      <c r="E143">
        <v>45001</v>
      </c>
      <c r="F143">
        <v>170</v>
      </c>
      <c r="G143">
        <v>99</v>
      </c>
      <c r="H143">
        <v>5824</v>
      </c>
      <c r="I143">
        <v>85.332321428571987</v>
      </c>
      <c r="J143">
        <v>12.670707640259378</v>
      </c>
      <c r="K143">
        <v>14.737915492957764</v>
      </c>
      <c r="L143">
        <v>14.35138570167693</v>
      </c>
      <c r="M143">
        <v>58.8345352112676</v>
      </c>
      <c r="N143">
        <v>59.09685070671371</v>
      </c>
      <c r="O143">
        <v>11.568394366197175</v>
      </c>
      <c r="P143">
        <v>46.864788732394381</v>
      </c>
      <c r="Q143">
        <v>45.995491687799372</v>
      </c>
      <c r="R143">
        <v>119.68985915492959</v>
      </c>
      <c r="S143">
        <v>121.07661971830984</v>
      </c>
      <c r="T143">
        <v>88.247402415051994</v>
      </c>
      <c r="U143">
        <v>84.606515023869619</v>
      </c>
      <c r="V143">
        <v>2.0672078526983881</v>
      </c>
      <c r="W143">
        <v>60.555631868131854</v>
      </c>
      <c r="X143">
        <v>99</v>
      </c>
      <c r="Y143">
        <v>2269</v>
      </c>
      <c r="AD143">
        <v>3547</v>
      </c>
      <c r="AE143">
        <v>3550</v>
      </c>
      <c r="AF143">
        <v>3550</v>
      </c>
      <c r="AG143">
        <v>3550</v>
      </c>
      <c r="AH143">
        <v>3550</v>
      </c>
      <c r="AI143">
        <v>3549</v>
      </c>
      <c r="AJ143">
        <v>3550</v>
      </c>
      <c r="AK143">
        <v>3550</v>
      </c>
      <c r="AL143">
        <v>3561</v>
      </c>
      <c r="AM143">
        <v>3561</v>
      </c>
      <c r="AO143">
        <v>999</v>
      </c>
    </row>
    <row r="144" spans="1:41" x14ac:dyDescent="0.3">
      <c r="A144">
        <v>5</v>
      </c>
      <c r="B144">
        <v>2023</v>
      </c>
      <c r="C144">
        <v>99</v>
      </c>
      <c r="D144">
        <v>11</v>
      </c>
      <c r="E144">
        <v>45002</v>
      </c>
      <c r="F144">
        <v>170</v>
      </c>
      <c r="G144">
        <v>99</v>
      </c>
      <c r="H144">
        <v>3503</v>
      </c>
      <c r="I144">
        <v>84.651578646874256</v>
      </c>
      <c r="J144">
        <v>11.949765990639648</v>
      </c>
      <c r="K144">
        <v>13.934684333593127</v>
      </c>
      <c r="L144">
        <v>14.601527627302284</v>
      </c>
      <c r="M144">
        <v>57.429228371005479</v>
      </c>
      <c r="N144">
        <v>60.088673913043479</v>
      </c>
      <c r="O144">
        <v>11.60319066147861</v>
      </c>
      <c r="P144">
        <v>47.08690568978956</v>
      </c>
      <c r="Q144">
        <v>46.475077881619939</v>
      </c>
      <c r="R144">
        <v>123.56931464174455</v>
      </c>
      <c r="S144">
        <v>122.38093385214005</v>
      </c>
      <c r="T144">
        <v>87.163917924893525</v>
      </c>
      <c r="U144">
        <v>82.168795973674051</v>
      </c>
      <c r="V144">
        <v>1.98491834295349</v>
      </c>
      <c r="W144">
        <v>60.84984299172136</v>
      </c>
      <c r="X144">
        <v>99</v>
      </c>
      <c r="Y144">
        <v>923</v>
      </c>
      <c r="AD144">
        <v>2564</v>
      </c>
      <c r="AE144">
        <v>2566</v>
      </c>
      <c r="AF144">
        <v>2566</v>
      </c>
      <c r="AG144">
        <v>2570</v>
      </c>
      <c r="AH144">
        <v>2566</v>
      </c>
      <c r="AI144">
        <v>2568</v>
      </c>
      <c r="AJ144">
        <v>2568</v>
      </c>
      <c r="AK144">
        <v>2570</v>
      </c>
      <c r="AL144">
        <v>2583</v>
      </c>
      <c r="AM144">
        <v>2583</v>
      </c>
      <c r="AO144">
        <v>999</v>
      </c>
    </row>
    <row r="145" spans="1:41" x14ac:dyDescent="0.3">
      <c r="A145">
        <v>5</v>
      </c>
      <c r="B145">
        <v>2023</v>
      </c>
      <c r="C145">
        <v>99</v>
      </c>
      <c r="D145">
        <v>11</v>
      </c>
      <c r="E145">
        <v>45003</v>
      </c>
      <c r="G145">
        <v>99</v>
      </c>
      <c r="X145">
        <v>99</v>
      </c>
      <c r="AO145">
        <v>999</v>
      </c>
    </row>
    <row r="146" spans="1:41" x14ac:dyDescent="0.3">
      <c r="A146">
        <v>5</v>
      </c>
      <c r="B146">
        <v>2023</v>
      </c>
      <c r="C146">
        <v>99</v>
      </c>
      <c r="D146">
        <v>12</v>
      </c>
      <c r="E146">
        <v>45005</v>
      </c>
      <c r="F146">
        <v>170</v>
      </c>
      <c r="G146">
        <v>99</v>
      </c>
      <c r="H146">
        <v>6633</v>
      </c>
      <c r="I146">
        <v>84.452416704357063</v>
      </c>
      <c r="J146">
        <v>12.477842003853562</v>
      </c>
      <c r="K146">
        <v>14.694678545629628</v>
      </c>
      <c r="L146">
        <v>14.15933927847588</v>
      </c>
      <c r="M146">
        <v>59.409246327955501</v>
      </c>
      <c r="N146">
        <v>58.151526872964141</v>
      </c>
      <c r="O146">
        <v>11.88945340717555</v>
      </c>
      <c r="P146">
        <v>47.634633911368006</v>
      </c>
      <c r="Q146">
        <v>46.784922928709058</v>
      </c>
      <c r="R146">
        <v>125.49626775824704</v>
      </c>
      <c r="S146">
        <v>125.19653179190752</v>
      </c>
      <c r="T146">
        <v>88.963073229291695</v>
      </c>
      <c r="U146">
        <v>85.119567827130751</v>
      </c>
      <c r="V146">
        <v>2.2168365417760647</v>
      </c>
      <c r="W146">
        <v>60.733604703753961</v>
      </c>
      <c r="X146">
        <v>99</v>
      </c>
      <c r="Y146">
        <v>2472</v>
      </c>
      <c r="AD146">
        <v>4152</v>
      </c>
      <c r="AE146">
        <v>4153</v>
      </c>
      <c r="AF146">
        <v>4152</v>
      </c>
      <c r="AG146">
        <v>4153</v>
      </c>
      <c r="AH146">
        <v>4152</v>
      </c>
      <c r="AI146">
        <v>4152</v>
      </c>
      <c r="AJ146">
        <v>4153</v>
      </c>
      <c r="AK146">
        <v>4152</v>
      </c>
      <c r="AL146">
        <v>4165</v>
      </c>
      <c r="AM146">
        <v>4165</v>
      </c>
      <c r="AO146">
        <v>999</v>
      </c>
    </row>
    <row r="147" spans="1:41" x14ac:dyDescent="0.3">
      <c r="A147">
        <v>5</v>
      </c>
      <c r="B147">
        <v>2023</v>
      </c>
      <c r="C147">
        <v>99</v>
      </c>
      <c r="D147">
        <v>12</v>
      </c>
      <c r="E147">
        <v>45006</v>
      </c>
      <c r="F147">
        <v>170</v>
      </c>
      <c r="G147">
        <v>99</v>
      </c>
      <c r="H147">
        <v>6087</v>
      </c>
      <c r="I147">
        <v>86.250294069328106</v>
      </c>
      <c r="J147">
        <v>13.163219466541904</v>
      </c>
      <c r="K147">
        <v>15.4404399719167</v>
      </c>
      <c r="L147">
        <v>14.230819490586939</v>
      </c>
      <c r="M147">
        <v>59.307793119588119</v>
      </c>
      <c r="N147">
        <v>59.119645036051011</v>
      </c>
      <c r="O147">
        <v>11.82436287117134</v>
      </c>
      <c r="P147">
        <v>47.260299625468178</v>
      </c>
      <c r="Q147">
        <v>46.70011695906431</v>
      </c>
      <c r="R147">
        <v>124.20621931260231</v>
      </c>
      <c r="S147">
        <v>125.50105213934999</v>
      </c>
      <c r="T147">
        <v>88.843936567163823</v>
      </c>
      <c r="U147">
        <v>85.759188432835558</v>
      </c>
      <c r="V147">
        <v>2.2772205053747903</v>
      </c>
      <c r="W147">
        <v>60.334976178741549</v>
      </c>
      <c r="X147">
        <v>99</v>
      </c>
      <c r="Y147">
        <v>1806</v>
      </c>
      <c r="AD147">
        <v>4274</v>
      </c>
      <c r="AE147">
        <v>4273</v>
      </c>
      <c r="AF147">
        <v>4275</v>
      </c>
      <c r="AG147">
        <v>4277</v>
      </c>
      <c r="AH147">
        <v>4272</v>
      </c>
      <c r="AI147">
        <v>4275</v>
      </c>
      <c r="AJ147">
        <v>4277</v>
      </c>
      <c r="AK147">
        <v>4277</v>
      </c>
      <c r="AL147">
        <v>4288</v>
      </c>
      <c r="AM147">
        <v>4288</v>
      </c>
      <c r="AO147">
        <v>999</v>
      </c>
    </row>
    <row r="148" spans="1:41" x14ac:dyDescent="0.3">
      <c r="A148">
        <v>5</v>
      </c>
      <c r="B148">
        <v>2023</v>
      </c>
      <c r="C148">
        <v>99</v>
      </c>
      <c r="D148">
        <v>12</v>
      </c>
      <c r="E148">
        <v>45007</v>
      </c>
      <c r="F148">
        <v>170</v>
      </c>
      <c r="G148">
        <v>99</v>
      </c>
      <c r="H148">
        <v>6092</v>
      </c>
      <c r="I148">
        <v>83.803266579120105</v>
      </c>
      <c r="J148">
        <v>12.247764942240121</v>
      </c>
      <c r="K148">
        <v>14.342685069008784</v>
      </c>
      <c r="L148">
        <v>14.283242597898749</v>
      </c>
      <c r="M148">
        <v>57.961355081555858</v>
      </c>
      <c r="N148">
        <v>58.368867112810648</v>
      </c>
      <c r="O148">
        <v>11.643423694779091</v>
      </c>
      <c r="P148">
        <v>48.135006273525718</v>
      </c>
      <c r="Q148">
        <v>47.199498117942277</v>
      </c>
      <c r="R148">
        <v>125.21856963613553</v>
      </c>
      <c r="S148">
        <v>123.02785445420324</v>
      </c>
      <c r="T148">
        <v>88.019704926231341</v>
      </c>
      <c r="U148">
        <v>83.433908477119388</v>
      </c>
      <c r="V148">
        <v>2.094920126768665</v>
      </c>
      <c r="W148">
        <v>60.715692711753114</v>
      </c>
      <c r="X148">
        <v>99</v>
      </c>
      <c r="Y148">
        <v>2095</v>
      </c>
      <c r="AD148">
        <v>3982</v>
      </c>
      <c r="AE148">
        <v>3985</v>
      </c>
      <c r="AF148">
        <v>3985</v>
      </c>
      <c r="AG148">
        <v>3984</v>
      </c>
      <c r="AH148">
        <v>3985</v>
      </c>
      <c r="AI148">
        <v>3985</v>
      </c>
      <c r="AJ148">
        <v>3985</v>
      </c>
      <c r="AK148">
        <v>3985</v>
      </c>
      <c r="AL148">
        <v>3999</v>
      </c>
      <c r="AM148">
        <v>3999</v>
      </c>
      <c r="AO148">
        <v>999</v>
      </c>
    </row>
    <row r="149" spans="1:41" x14ac:dyDescent="0.3">
      <c r="A149">
        <v>5</v>
      </c>
      <c r="B149">
        <v>2023</v>
      </c>
      <c r="C149">
        <v>99</v>
      </c>
      <c r="D149">
        <v>12</v>
      </c>
      <c r="E149">
        <v>45008</v>
      </c>
      <c r="F149">
        <v>170</v>
      </c>
      <c r="G149">
        <v>99</v>
      </c>
      <c r="H149">
        <v>5986</v>
      </c>
      <c r="I149">
        <v>84.669791179418397</v>
      </c>
      <c r="J149">
        <v>12.578292257903916</v>
      </c>
      <c r="K149">
        <v>14.727988047808736</v>
      </c>
      <c r="L149">
        <v>14.164610323886643</v>
      </c>
      <c r="M149">
        <v>58.771962151394483</v>
      </c>
      <c r="N149">
        <v>58.386261444557391</v>
      </c>
      <c r="O149">
        <v>11.906596962907638</v>
      </c>
      <c r="P149">
        <v>48.987300796812733</v>
      </c>
      <c r="Q149">
        <v>48.218874501992033</v>
      </c>
      <c r="R149">
        <v>128.00423306772902</v>
      </c>
      <c r="S149">
        <v>126.4426188698033</v>
      </c>
      <c r="T149">
        <v>89.223695976154914</v>
      </c>
      <c r="U149">
        <v>84.803626428216816</v>
      </c>
      <c r="V149">
        <v>2.149695789904817</v>
      </c>
      <c r="W149">
        <v>60.686100902104897</v>
      </c>
      <c r="X149">
        <v>99</v>
      </c>
      <c r="Y149">
        <v>1977</v>
      </c>
      <c r="AD149">
        <v>4017</v>
      </c>
      <c r="AE149">
        <v>4016</v>
      </c>
      <c r="AF149">
        <v>4015</v>
      </c>
      <c r="AG149">
        <v>4017</v>
      </c>
      <c r="AH149">
        <v>4016</v>
      </c>
      <c r="AI149">
        <v>4016</v>
      </c>
      <c r="AJ149">
        <v>4016</v>
      </c>
      <c r="AK149">
        <v>4017</v>
      </c>
      <c r="AL149">
        <v>4026</v>
      </c>
      <c r="AM149">
        <v>4026</v>
      </c>
      <c r="AO149">
        <v>999</v>
      </c>
    </row>
    <row r="150" spans="1:41" x14ac:dyDescent="0.3">
      <c r="A150">
        <v>5</v>
      </c>
      <c r="B150">
        <v>2023</v>
      </c>
      <c r="C150">
        <v>99</v>
      </c>
      <c r="D150">
        <v>12</v>
      </c>
      <c r="E150">
        <v>45009</v>
      </c>
      <c r="F150">
        <v>170</v>
      </c>
      <c r="G150">
        <v>99</v>
      </c>
      <c r="H150">
        <v>4453</v>
      </c>
      <c r="I150">
        <v>85.190671457444282</v>
      </c>
      <c r="J150">
        <v>12.860378457059705</v>
      </c>
      <c r="K150">
        <v>14.808313953488378</v>
      </c>
      <c r="L150">
        <v>14.683903903903904</v>
      </c>
      <c r="M150">
        <v>58.276627906976849</v>
      </c>
      <c r="N150">
        <v>59.279368737474961</v>
      </c>
      <c r="O150">
        <v>11.511530641882061</v>
      </c>
      <c r="P150">
        <v>48.634302325581366</v>
      </c>
      <c r="Q150">
        <v>47.501017146178441</v>
      </c>
      <c r="R150">
        <v>125.1415286253996</v>
      </c>
      <c r="S150">
        <v>122.07902382335853</v>
      </c>
      <c r="T150">
        <v>88.426547137073499</v>
      </c>
      <c r="U150">
        <v>83.674262579525745</v>
      </c>
      <c r="V150">
        <v>1.9479354964286673</v>
      </c>
      <c r="W150">
        <v>60.440826409162355</v>
      </c>
      <c r="X150">
        <v>99</v>
      </c>
      <c r="Y150">
        <v>999</v>
      </c>
      <c r="AD150">
        <v>3435</v>
      </c>
      <c r="AE150">
        <v>3440</v>
      </c>
      <c r="AF150">
        <v>3441</v>
      </c>
      <c r="AG150">
        <v>3443</v>
      </c>
      <c r="AH150">
        <v>3440</v>
      </c>
      <c r="AI150">
        <v>3441</v>
      </c>
      <c r="AJ150">
        <v>3441</v>
      </c>
      <c r="AK150">
        <v>3442</v>
      </c>
      <c r="AL150">
        <v>3458</v>
      </c>
      <c r="AM150">
        <v>3458</v>
      </c>
      <c r="AO150">
        <v>999</v>
      </c>
    </row>
    <row r="151" spans="1:41" x14ac:dyDescent="0.3">
      <c r="A151">
        <v>5</v>
      </c>
      <c r="B151">
        <v>2023</v>
      </c>
      <c r="C151">
        <v>99</v>
      </c>
      <c r="D151">
        <v>12</v>
      </c>
      <c r="E151">
        <v>45010</v>
      </c>
      <c r="G151">
        <v>99</v>
      </c>
      <c r="X151">
        <v>99</v>
      </c>
      <c r="AO151">
        <v>999</v>
      </c>
    </row>
    <row r="152" spans="1:41" x14ac:dyDescent="0.3">
      <c r="A152">
        <v>5</v>
      </c>
      <c r="B152">
        <v>2023</v>
      </c>
      <c r="C152">
        <v>99</v>
      </c>
      <c r="D152">
        <v>13</v>
      </c>
      <c r="E152">
        <v>45012</v>
      </c>
      <c r="F152">
        <v>170</v>
      </c>
      <c r="G152">
        <v>99</v>
      </c>
      <c r="H152">
        <v>7064</v>
      </c>
      <c r="I152">
        <v>84.514738108720067</v>
      </c>
      <c r="J152">
        <v>12.683714565004877</v>
      </c>
      <c r="K152">
        <v>14.7682626538988</v>
      </c>
      <c r="L152">
        <v>14.403674729799244</v>
      </c>
      <c r="M152">
        <v>58.659175298026319</v>
      </c>
      <c r="N152">
        <v>58.797301750772391</v>
      </c>
      <c r="O152">
        <v>11.766126196522759</v>
      </c>
      <c r="P152">
        <v>48.839132134480067</v>
      </c>
      <c r="Q152">
        <v>48.163963259722493</v>
      </c>
      <c r="R152">
        <v>124.75385817542484</v>
      </c>
      <c r="S152">
        <v>125.2940027349092</v>
      </c>
      <c r="T152">
        <v>88.339805068226013</v>
      </c>
      <c r="U152">
        <v>84.618986354776069</v>
      </c>
      <c r="V152">
        <v>2.0845480888939263</v>
      </c>
      <c r="W152">
        <v>60.582389580973953</v>
      </c>
      <c r="X152">
        <v>99</v>
      </c>
      <c r="Y152">
        <v>1945</v>
      </c>
      <c r="AD152">
        <v>5115</v>
      </c>
      <c r="AE152">
        <v>5117</v>
      </c>
      <c r="AF152">
        <v>5119</v>
      </c>
      <c r="AG152">
        <v>5119</v>
      </c>
      <c r="AH152">
        <v>5116</v>
      </c>
      <c r="AI152">
        <v>5117</v>
      </c>
      <c r="AJ152">
        <v>5119</v>
      </c>
      <c r="AK152">
        <v>5119</v>
      </c>
      <c r="AL152">
        <v>5130</v>
      </c>
      <c r="AM152">
        <v>5130</v>
      </c>
      <c r="AO152">
        <v>999</v>
      </c>
    </row>
    <row r="153" spans="1:41" x14ac:dyDescent="0.3">
      <c r="A153">
        <v>5</v>
      </c>
      <c r="B153">
        <v>2023</v>
      </c>
      <c r="C153">
        <v>99</v>
      </c>
      <c r="D153">
        <v>13</v>
      </c>
      <c r="E153">
        <v>45013</v>
      </c>
      <c r="F153">
        <v>170</v>
      </c>
      <c r="G153">
        <v>99</v>
      </c>
      <c r="H153">
        <v>6664</v>
      </c>
      <c r="I153">
        <v>83.683145258103309</v>
      </c>
      <c r="J153">
        <v>12.454007220216628</v>
      </c>
      <c r="K153">
        <v>14.543716899374139</v>
      </c>
      <c r="L153">
        <v>14.235839271575641</v>
      </c>
      <c r="M153">
        <v>58.454694270582578</v>
      </c>
      <c r="N153">
        <v>58.839888756456048</v>
      </c>
      <c r="O153">
        <v>11.749843561973536</v>
      </c>
      <c r="P153">
        <v>48.161010830324891</v>
      </c>
      <c r="Q153">
        <v>47.07779383429672</v>
      </c>
      <c r="R153">
        <v>123.97063778580021</v>
      </c>
      <c r="S153">
        <v>122.45006016847169</v>
      </c>
      <c r="T153">
        <v>87.662667946257315</v>
      </c>
      <c r="U153">
        <v>84.100095969290138</v>
      </c>
      <c r="V153">
        <v>2.0897096791575076</v>
      </c>
      <c r="W153">
        <v>60.743697478991599</v>
      </c>
      <c r="X153">
        <v>99</v>
      </c>
      <c r="Y153">
        <v>2530</v>
      </c>
      <c r="AD153">
        <v>4155</v>
      </c>
      <c r="AE153">
        <v>4154</v>
      </c>
      <c r="AF153">
        <v>4154</v>
      </c>
      <c r="AG153">
        <v>4155</v>
      </c>
      <c r="AH153">
        <v>4155</v>
      </c>
      <c r="AI153">
        <v>4152</v>
      </c>
      <c r="AJ153">
        <v>4155</v>
      </c>
      <c r="AK153">
        <v>4155</v>
      </c>
      <c r="AL153">
        <v>4168</v>
      </c>
      <c r="AM153">
        <v>4168</v>
      </c>
      <c r="AO153">
        <v>999</v>
      </c>
    </row>
    <row r="154" spans="1:41" x14ac:dyDescent="0.3">
      <c r="A154">
        <v>5</v>
      </c>
      <c r="B154">
        <v>2023</v>
      </c>
      <c r="C154">
        <v>99</v>
      </c>
      <c r="D154">
        <v>13</v>
      </c>
      <c r="E154">
        <v>45014</v>
      </c>
      <c r="F154">
        <v>170</v>
      </c>
      <c r="G154">
        <v>99</v>
      </c>
      <c r="H154">
        <v>5289</v>
      </c>
      <c r="I154">
        <v>83.77560219323118</v>
      </c>
      <c r="J154">
        <v>12.955464879044021</v>
      </c>
      <c r="K154">
        <v>15.118216263480059</v>
      </c>
      <c r="L154">
        <v>13.79030222693534</v>
      </c>
      <c r="M154">
        <v>58.57446808510656</v>
      </c>
      <c r="N154">
        <v>58.628991507430889</v>
      </c>
      <c r="O154">
        <v>11.58834159137278</v>
      </c>
      <c r="P154">
        <v>48.489361702127681</v>
      </c>
      <c r="Q154">
        <v>47.819825072886289</v>
      </c>
      <c r="R154">
        <v>126.08190032060624</v>
      </c>
      <c r="S154">
        <v>125.3395511512678</v>
      </c>
      <c r="T154">
        <v>88.850436300174493</v>
      </c>
      <c r="U154">
        <v>84.613089005235935</v>
      </c>
      <c r="V154">
        <v>2.1627513844360373</v>
      </c>
      <c r="W154">
        <v>60.65021743240689</v>
      </c>
      <c r="X154">
        <v>99</v>
      </c>
      <c r="Y154">
        <v>1887</v>
      </c>
      <c r="AD154">
        <v>3431</v>
      </c>
      <c r="AE154">
        <v>3431</v>
      </c>
      <c r="AF154">
        <v>3430</v>
      </c>
      <c r="AG154">
        <v>3431</v>
      </c>
      <c r="AH154">
        <v>3431</v>
      </c>
      <c r="AI154">
        <v>3430</v>
      </c>
      <c r="AJ154">
        <v>3431</v>
      </c>
      <c r="AK154">
        <v>3431</v>
      </c>
      <c r="AL154">
        <v>3438</v>
      </c>
      <c r="AM154">
        <v>3438</v>
      </c>
      <c r="AO154">
        <v>999</v>
      </c>
    </row>
    <row r="155" spans="1:41" x14ac:dyDescent="0.3">
      <c r="A155">
        <v>5</v>
      </c>
      <c r="B155">
        <v>2023</v>
      </c>
      <c r="C155">
        <v>99</v>
      </c>
      <c r="D155">
        <v>13</v>
      </c>
      <c r="E155">
        <v>45015</v>
      </c>
      <c r="F155">
        <v>170</v>
      </c>
      <c r="G155">
        <v>99</v>
      </c>
      <c r="H155">
        <v>6425</v>
      </c>
      <c r="I155">
        <v>84.046314396887652</v>
      </c>
      <c r="J155">
        <v>12.735958827478196</v>
      </c>
      <c r="K155">
        <v>14.972202327663398</v>
      </c>
      <c r="L155">
        <v>13.965334695963229</v>
      </c>
      <c r="M155">
        <v>59.088003581020693</v>
      </c>
      <c r="N155">
        <v>58.209892638036763</v>
      </c>
      <c r="O155">
        <v>11.821794584918273</v>
      </c>
      <c r="P155">
        <v>48.618259118371007</v>
      </c>
      <c r="Q155">
        <v>47.947627573858561</v>
      </c>
      <c r="R155">
        <v>126.83933765943164</v>
      </c>
      <c r="S155">
        <v>125.43231147907809</v>
      </c>
      <c r="T155">
        <v>88.791640590076227</v>
      </c>
      <c r="U155">
        <v>85.273357174787819</v>
      </c>
      <c r="V155">
        <v>2.236243500185203</v>
      </c>
      <c r="W155">
        <v>60.654785992217882</v>
      </c>
      <c r="X155">
        <v>99</v>
      </c>
      <c r="Y155">
        <v>1957</v>
      </c>
      <c r="AD155">
        <v>4469</v>
      </c>
      <c r="AE155">
        <v>4468</v>
      </c>
      <c r="AF155">
        <v>4467</v>
      </c>
      <c r="AG155">
        <v>4469</v>
      </c>
      <c r="AH155">
        <v>4469</v>
      </c>
      <c r="AI155">
        <v>4468</v>
      </c>
      <c r="AJ155">
        <v>4469</v>
      </c>
      <c r="AK155">
        <v>4469</v>
      </c>
      <c r="AL155">
        <v>4474</v>
      </c>
      <c r="AM155">
        <v>4474</v>
      </c>
      <c r="AO155">
        <v>999</v>
      </c>
    </row>
    <row r="156" spans="1:41" x14ac:dyDescent="0.3">
      <c r="A156">
        <v>5</v>
      </c>
      <c r="B156">
        <v>2023</v>
      </c>
      <c r="C156">
        <v>99</v>
      </c>
      <c r="D156">
        <v>13</v>
      </c>
      <c r="E156">
        <v>45016</v>
      </c>
      <c r="F156">
        <v>170</v>
      </c>
      <c r="G156">
        <v>99</v>
      </c>
      <c r="H156">
        <v>4780</v>
      </c>
      <c r="I156">
        <v>84.336238493724181</v>
      </c>
      <c r="J156">
        <v>13.119660460021915</v>
      </c>
      <c r="K156">
        <v>14.875000000000004</v>
      </c>
      <c r="L156">
        <v>14.15790950226245</v>
      </c>
      <c r="M156">
        <v>57.298085339168352</v>
      </c>
      <c r="N156">
        <v>59.140797824116071</v>
      </c>
      <c r="O156">
        <v>11.855072463768083</v>
      </c>
      <c r="P156">
        <v>48.697865353037777</v>
      </c>
      <c r="Q156">
        <v>47.683073557560846</v>
      </c>
      <c r="R156">
        <v>121.76483456385012</v>
      </c>
      <c r="S156">
        <v>120.41974295870936</v>
      </c>
      <c r="T156">
        <v>86.334021739130378</v>
      </c>
      <c r="U156">
        <v>83.116630434782621</v>
      </c>
      <c r="V156">
        <v>1.75533953997809</v>
      </c>
      <c r="W156">
        <v>60.30627615062761</v>
      </c>
      <c r="X156">
        <v>99</v>
      </c>
      <c r="Y156">
        <v>1105</v>
      </c>
      <c r="AD156">
        <v>3652</v>
      </c>
      <c r="AE156">
        <v>3656</v>
      </c>
      <c r="AF156">
        <v>3656</v>
      </c>
      <c r="AG156">
        <v>3657</v>
      </c>
      <c r="AH156">
        <v>3654</v>
      </c>
      <c r="AI156">
        <v>3657</v>
      </c>
      <c r="AJ156">
        <v>3657</v>
      </c>
      <c r="AK156">
        <v>3657</v>
      </c>
      <c r="AL156">
        <v>3680</v>
      </c>
      <c r="AM156">
        <v>3680</v>
      </c>
      <c r="AO156">
        <v>999</v>
      </c>
    </row>
    <row r="157" spans="1:41" x14ac:dyDescent="0.3">
      <c r="A157">
        <v>5</v>
      </c>
      <c r="B157">
        <v>2023</v>
      </c>
      <c r="C157">
        <v>99</v>
      </c>
      <c r="D157">
        <v>13</v>
      </c>
      <c r="E157">
        <v>45017</v>
      </c>
      <c r="G157">
        <v>99</v>
      </c>
      <c r="X157">
        <v>99</v>
      </c>
      <c r="AO157">
        <v>999</v>
      </c>
    </row>
    <row r="158" spans="1:41" x14ac:dyDescent="0.3">
      <c r="A158">
        <v>5</v>
      </c>
      <c r="B158">
        <v>2023</v>
      </c>
      <c r="C158">
        <v>99</v>
      </c>
      <c r="D158">
        <v>14</v>
      </c>
      <c r="E158">
        <v>45019</v>
      </c>
      <c r="F158">
        <v>170</v>
      </c>
      <c r="G158">
        <v>99</v>
      </c>
      <c r="H158">
        <v>6090</v>
      </c>
      <c r="I158">
        <v>83.691119868637102</v>
      </c>
      <c r="J158">
        <v>12.472425081843348</v>
      </c>
      <c r="K158">
        <v>14.816469403173029</v>
      </c>
      <c r="L158">
        <v>14.522408897302437</v>
      </c>
      <c r="M158">
        <v>58.447947620246701</v>
      </c>
      <c r="N158">
        <v>58.821577946768045</v>
      </c>
      <c r="O158">
        <v>11.558710976837872</v>
      </c>
      <c r="P158">
        <v>48.376132930513592</v>
      </c>
      <c r="Q158">
        <v>47.204179254783483</v>
      </c>
      <c r="R158">
        <v>126.737915407855</v>
      </c>
      <c r="S158">
        <v>125.2253272910372</v>
      </c>
      <c r="T158">
        <v>87.36848180677552</v>
      </c>
      <c r="U158">
        <v>84.291191969887151</v>
      </c>
      <c r="V158">
        <v>2.3440443213296818</v>
      </c>
      <c r="W158">
        <v>60.540394088669935</v>
      </c>
      <c r="X158">
        <v>99</v>
      </c>
      <c r="Y158">
        <v>2115</v>
      </c>
      <c r="AD158">
        <v>3971</v>
      </c>
      <c r="AE158">
        <v>3971</v>
      </c>
      <c r="AF158">
        <v>3971</v>
      </c>
      <c r="AG158">
        <v>3972</v>
      </c>
      <c r="AH158">
        <v>3972</v>
      </c>
      <c r="AI158">
        <v>3972</v>
      </c>
      <c r="AJ158">
        <v>3972</v>
      </c>
      <c r="AK158">
        <v>3972</v>
      </c>
      <c r="AL158">
        <v>3985</v>
      </c>
      <c r="AM158">
        <v>3985</v>
      </c>
      <c r="AO158">
        <v>999</v>
      </c>
    </row>
    <row r="159" spans="1:41" x14ac:dyDescent="0.3">
      <c r="A159">
        <v>5</v>
      </c>
      <c r="B159">
        <v>2023</v>
      </c>
      <c r="C159">
        <v>99</v>
      </c>
      <c r="D159">
        <v>14</v>
      </c>
      <c r="E159">
        <v>45020</v>
      </c>
      <c r="F159">
        <v>170</v>
      </c>
      <c r="G159">
        <v>99</v>
      </c>
      <c r="H159">
        <v>2702</v>
      </c>
      <c r="I159">
        <v>85.484970392302017</v>
      </c>
      <c r="J159">
        <v>12.334999999999992</v>
      </c>
      <c r="K159">
        <v>14.823461538461562</v>
      </c>
      <c r="L159">
        <v>13.977931638913244</v>
      </c>
      <c r="M159">
        <v>61.386923076923054</v>
      </c>
      <c r="N159">
        <v>59.748764241893163</v>
      </c>
      <c r="O159">
        <v>11.798076923076936</v>
      </c>
      <c r="P159">
        <v>46.032051282051277</v>
      </c>
      <c r="Q159">
        <v>45.798076923076913</v>
      </c>
      <c r="R159">
        <v>115.34038461538459</v>
      </c>
      <c r="S159">
        <v>117.3057692307692</v>
      </c>
      <c r="T159">
        <v>89.29361430395906</v>
      </c>
      <c r="U159">
        <v>86.93703703703693</v>
      </c>
      <c r="V159">
        <v>2.48846153846157</v>
      </c>
      <c r="W159">
        <v>60.923760177646187</v>
      </c>
      <c r="X159">
        <v>99</v>
      </c>
      <c r="Y159">
        <v>1141</v>
      </c>
      <c r="AD159">
        <v>1560</v>
      </c>
      <c r="AE159">
        <v>1560</v>
      </c>
      <c r="AF159">
        <v>1560</v>
      </c>
      <c r="AG159">
        <v>1560</v>
      </c>
      <c r="AH159">
        <v>1560</v>
      </c>
      <c r="AI159">
        <v>1560</v>
      </c>
      <c r="AJ159">
        <v>1560</v>
      </c>
      <c r="AK159">
        <v>1560</v>
      </c>
      <c r="AL159">
        <v>1566</v>
      </c>
      <c r="AM159">
        <v>1566</v>
      </c>
      <c r="AO159">
        <v>999</v>
      </c>
    </row>
    <row r="160" spans="1:41" x14ac:dyDescent="0.3">
      <c r="A160">
        <v>5</v>
      </c>
      <c r="B160">
        <v>2023</v>
      </c>
      <c r="C160">
        <v>99</v>
      </c>
      <c r="D160">
        <v>14</v>
      </c>
      <c r="E160">
        <v>45021</v>
      </c>
      <c r="F160">
        <v>170</v>
      </c>
      <c r="G160">
        <v>99</v>
      </c>
      <c r="H160">
        <v>1637</v>
      </c>
      <c r="I160">
        <v>86.094441050702386</v>
      </c>
      <c r="J160">
        <v>12.797176820208012</v>
      </c>
      <c r="K160">
        <v>15.486627043090641</v>
      </c>
      <c r="L160">
        <v>14.997781690140858</v>
      </c>
      <c r="M160">
        <v>60.495245170876736</v>
      </c>
      <c r="N160">
        <v>61.887127659574489</v>
      </c>
      <c r="O160">
        <v>12.050668647845461</v>
      </c>
      <c r="P160">
        <v>47.742942050520064</v>
      </c>
      <c r="Q160">
        <v>46.983643122676575</v>
      </c>
      <c r="R160">
        <v>118.70208023774148</v>
      </c>
      <c r="S160">
        <v>120.00222882615158</v>
      </c>
      <c r="T160">
        <v>90.420133234641057</v>
      </c>
      <c r="U160">
        <v>87.229163582531498</v>
      </c>
      <c r="V160">
        <v>2.6894502228826247</v>
      </c>
      <c r="W160">
        <v>60.400733048258992</v>
      </c>
      <c r="X160">
        <v>99</v>
      </c>
      <c r="Y160">
        <v>286</v>
      </c>
      <c r="AD160">
        <v>1346</v>
      </c>
      <c r="AE160">
        <v>1346</v>
      </c>
      <c r="AF160">
        <v>1346</v>
      </c>
      <c r="AG160">
        <v>1346</v>
      </c>
      <c r="AH160">
        <v>1346</v>
      </c>
      <c r="AI160">
        <v>1345</v>
      </c>
      <c r="AJ160">
        <v>1346</v>
      </c>
      <c r="AK160">
        <v>1346</v>
      </c>
      <c r="AL160">
        <v>1351</v>
      </c>
      <c r="AM160">
        <v>1351</v>
      </c>
      <c r="AO160">
        <v>999</v>
      </c>
    </row>
    <row r="161" spans="1:41" x14ac:dyDescent="0.3">
      <c r="A161">
        <v>5</v>
      </c>
      <c r="B161">
        <v>2023</v>
      </c>
      <c r="C161">
        <v>99</v>
      </c>
      <c r="D161">
        <v>14</v>
      </c>
      <c r="E161">
        <v>45022</v>
      </c>
      <c r="G161">
        <v>99</v>
      </c>
      <c r="X161">
        <v>99</v>
      </c>
      <c r="AO161">
        <v>999</v>
      </c>
    </row>
    <row r="162" spans="1:41" x14ac:dyDescent="0.3">
      <c r="A162">
        <v>5</v>
      </c>
      <c r="B162">
        <v>2023</v>
      </c>
      <c r="C162">
        <v>99</v>
      </c>
      <c r="D162">
        <v>14</v>
      </c>
      <c r="E162">
        <v>45023</v>
      </c>
      <c r="G162">
        <v>99</v>
      </c>
      <c r="X162">
        <v>99</v>
      </c>
      <c r="AO162">
        <v>999</v>
      </c>
    </row>
    <row r="163" spans="1:41" x14ac:dyDescent="0.3">
      <c r="A163">
        <v>5</v>
      </c>
      <c r="B163">
        <v>2023</v>
      </c>
      <c r="C163">
        <v>99</v>
      </c>
      <c r="D163">
        <v>14</v>
      </c>
      <c r="E163">
        <v>45024</v>
      </c>
      <c r="G163">
        <v>99</v>
      </c>
      <c r="X163">
        <v>99</v>
      </c>
      <c r="AO163">
        <v>999</v>
      </c>
    </row>
    <row r="164" spans="1:41" x14ac:dyDescent="0.3">
      <c r="A164">
        <v>5</v>
      </c>
      <c r="B164">
        <v>2023</v>
      </c>
      <c r="C164">
        <v>99</v>
      </c>
      <c r="D164">
        <v>15</v>
      </c>
      <c r="E164">
        <v>45026</v>
      </c>
      <c r="F164">
        <v>170</v>
      </c>
      <c r="G164">
        <v>99</v>
      </c>
      <c r="H164">
        <v>3191</v>
      </c>
      <c r="I164">
        <v>85.692265747414794</v>
      </c>
      <c r="J164">
        <v>12.822923145268785</v>
      </c>
      <c r="K164">
        <v>15.229600000000019</v>
      </c>
      <c r="L164">
        <v>14.411758474576253</v>
      </c>
      <c r="M164">
        <v>58.280088888888947</v>
      </c>
      <c r="N164">
        <v>59.124229543039277</v>
      </c>
      <c r="O164">
        <v>11.55415370946246</v>
      </c>
      <c r="P164">
        <v>50.062666666666658</v>
      </c>
      <c r="Q164">
        <v>49.224099599822154</v>
      </c>
      <c r="R164">
        <v>129.0506441581519</v>
      </c>
      <c r="S164">
        <v>127.3191111111111</v>
      </c>
      <c r="T164">
        <v>89.074245115452982</v>
      </c>
      <c r="U164">
        <v>84.671847246891858</v>
      </c>
      <c r="V164">
        <v>2.4066768547312312</v>
      </c>
      <c r="W164">
        <v>60.350987151363199</v>
      </c>
      <c r="X164">
        <v>99</v>
      </c>
      <c r="Y164">
        <v>944</v>
      </c>
      <c r="AD164">
        <v>2251</v>
      </c>
      <c r="AE164">
        <v>2250</v>
      </c>
      <c r="AF164">
        <v>2248</v>
      </c>
      <c r="AG164">
        <v>2251</v>
      </c>
      <c r="AH164">
        <v>2250</v>
      </c>
      <c r="AI164">
        <v>2249</v>
      </c>
      <c r="AJ164">
        <v>2251</v>
      </c>
      <c r="AK164">
        <v>2250</v>
      </c>
      <c r="AL164">
        <v>2252</v>
      </c>
      <c r="AM164">
        <v>2252</v>
      </c>
      <c r="AO164">
        <v>999</v>
      </c>
    </row>
    <row r="165" spans="1:41" x14ac:dyDescent="0.3">
      <c r="A165">
        <v>5</v>
      </c>
      <c r="B165">
        <v>2023</v>
      </c>
      <c r="C165">
        <v>99</v>
      </c>
      <c r="D165">
        <v>15</v>
      </c>
      <c r="E165">
        <v>45027</v>
      </c>
      <c r="F165">
        <v>170</v>
      </c>
      <c r="G165">
        <v>99</v>
      </c>
      <c r="H165">
        <v>7761</v>
      </c>
      <c r="I165">
        <v>87.275787913928397</v>
      </c>
      <c r="J165">
        <v>13.08208455420678</v>
      </c>
      <c r="K165">
        <v>15.466736314249925</v>
      </c>
      <c r="L165">
        <v>14.63827891156463</v>
      </c>
      <c r="M165">
        <v>60.131508566652649</v>
      </c>
      <c r="N165">
        <v>59.841850085178962</v>
      </c>
      <c r="O165">
        <v>11.836060100166931</v>
      </c>
      <c r="P165">
        <v>48.526205888494474</v>
      </c>
      <c r="Q165">
        <v>47.954906054279753</v>
      </c>
      <c r="R165">
        <v>125.07891440501044</v>
      </c>
      <c r="S165">
        <v>127.10559265442404</v>
      </c>
      <c r="T165">
        <v>88.946106048053124</v>
      </c>
      <c r="U165">
        <v>86.053728251863888</v>
      </c>
      <c r="V165">
        <v>2.3846517600431407</v>
      </c>
      <c r="W165">
        <v>60.243009921401878</v>
      </c>
      <c r="X165">
        <v>99</v>
      </c>
      <c r="Y165">
        <v>2940</v>
      </c>
      <c r="AD165">
        <v>4778</v>
      </c>
      <c r="AE165">
        <v>4786</v>
      </c>
      <c r="AF165">
        <v>4787</v>
      </c>
      <c r="AG165">
        <v>4792</v>
      </c>
      <c r="AH165">
        <v>4789</v>
      </c>
      <c r="AI165">
        <v>4790</v>
      </c>
      <c r="AJ165">
        <v>4790</v>
      </c>
      <c r="AK165">
        <v>4792</v>
      </c>
      <c r="AL165">
        <v>4828</v>
      </c>
      <c r="AM165">
        <v>4828</v>
      </c>
      <c r="AO165">
        <v>999</v>
      </c>
    </row>
    <row r="166" spans="1:41" x14ac:dyDescent="0.3">
      <c r="A166">
        <v>5</v>
      </c>
      <c r="B166">
        <v>2023</v>
      </c>
      <c r="C166">
        <v>99</v>
      </c>
      <c r="D166">
        <v>15</v>
      </c>
      <c r="E166">
        <v>45028</v>
      </c>
      <c r="F166">
        <v>170</v>
      </c>
      <c r="G166">
        <v>99</v>
      </c>
      <c r="H166">
        <v>7334</v>
      </c>
      <c r="I166">
        <v>86.467540223615899</v>
      </c>
      <c r="J166">
        <v>12.728774193548389</v>
      </c>
      <c r="K166">
        <v>14.961917050691284</v>
      </c>
      <c r="L166">
        <v>14.460299123259398</v>
      </c>
      <c r="M166">
        <v>60.372903225806553</v>
      </c>
      <c r="N166">
        <v>59.719363683393794</v>
      </c>
      <c r="O166">
        <v>11.723870967741904</v>
      </c>
      <c r="P166">
        <v>47.732903225806474</v>
      </c>
      <c r="Q166">
        <v>46.976216814159315</v>
      </c>
      <c r="R166">
        <v>123.56313364055298</v>
      </c>
      <c r="S166">
        <v>124.96940092165897</v>
      </c>
      <c r="T166">
        <v>89.782671081677734</v>
      </c>
      <c r="U166">
        <v>86.352133922001698</v>
      </c>
      <c r="V166">
        <v>2.2331428571428953</v>
      </c>
      <c r="W166">
        <v>60.584401418052884</v>
      </c>
      <c r="X166">
        <v>99</v>
      </c>
      <c r="Y166">
        <v>1943</v>
      </c>
      <c r="AD166">
        <v>5425</v>
      </c>
      <c r="AE166">
        <v>5425</v>
      </c>
      <c r="AF166">
        <v>5425</v>
      </c>
      <c r="AG166">
        <v>5425</v>
      </c>
      <c r="AH166">
        <v>5425</v>
      </c>
      <c r="AI166">
        <v>5424</v>
      </c>
      <c r="AJ166">
        <v>5425</v>
      </c>
      <c r="AK166">
        <v>5425</v>
      </c>
      <c r="AL166">
        <v>5436</v>
      </c>
      <c r="AM166">
        <v>5436</v>
      </c>
      <c r="AO166">
        <v>999</v>
      </c>
    </row>
    <row r="167" spans="1:41" x14ac:dyDescent="0.3">
      <c r="A167">
        <v>5</v>
      </c>
      <c r="B167">
        <v>2023</v>
      </c>
      <c r="C167">
        <v>99</v>
      </c>
      <c r="D167">
        <v>15</v>
      </c>
      <c r="E167">
        <v>45029</v>
      </c>
      <c r="F167">
        <v>170</v>
      </c>
      <c r="G167">
        <v>99</v>
      </c>
      <c r="H167">
        <v>7294</v>
      </c>
      <c r="I167">
        <v>85.74482999725798</v>
      </c>
      <c r="J167">
        <v>12.438913624220849</v>
      </c>
      <c r="K167">
        <v>14.631084391004237</v>
      </c>
      <c r="L167">
        <v>14.326738197424939</v>
      </c>
      <c r="M167">
        <v>59.550924070363031</v>
      </c>
      <c r="N167">
        <v>59.82582260371953</v>
      </c>
      <c r="O167">
        <v>11.643801468951676</v>
      </c>
      <c r="P167">
        <v>47.00823686553872</v>
      </c>
      <c r="Q167">
        <v>46.440436428412383</v>
      </c>
      <c r="R167">
        <v>123.13331849543736</v>
      </c>
      <c r="S167">
        <v>124.20164700645448</v>
      </c>
      <c r="T167">
        <v>88.838605064416015</v>
      </c>
      <c r="U167">
        <v>85.1852954242556</v>
      </c>
      <c r="V167">
        <v>2.1921707667833901</v>
      </c>
      <c r="W167">
        <v>60.753633123114895</v>
      </c>
      <c r="X167">
        <v>99</v>
      </c>
      <c r="Y167">
        <v>2800</v>
      </c>
      <c r="AD167">
        <v>4492</v>
      </c>
      <c r="AE167">
        <v>4491</v>
      </c>
      <c r="AF167">
        <v>4491</v>
      </c>
      <c r="AG167">
        <v>4493</v>
      </c>
      <c r="AH167">
        <v>4492</v>
      </c>
      <c r="AI167">
        <v>4491</v>
      </c>
      <c r="AJ167">
        <v>4493</v>
      </c>
      <c r="AK167">
        <v>4493</v>
      </c>
      <c r="AL167">
        <v>4502</v>
      </c>
      <c r="AM167">
        <v>4502</v>
      </c>
      <c r="AO167">
        <v>999</v>
      </c>
    </row>
    <row r="168" spans="1:41" x14ac:dyDescent="0.3">
      <c r="A168">
        <v>5</v>
      </c>
      <c r="B168">
        <v>2023</v>
      </c>
      <c r="C168">
        <v>99</v>
      </c>
      <c r="D168">
        <v>15</v>
      </c>
      <c r="E168">
        <v>45030</v>
      </c>
      <c r="F168">
        <v>170</v>
      </c>
      <c r="G168">
        <v>99</v>
      </c>
      <c r="H168">
        <v>5665</v>
      </c>
      <c r="I168">
        <v>85.364051191526812</v>
      </c>
      <c r="J168">
        <v>12.577797088855084</v>
      </c>
      <c r="K168">
        <v>14.711815812337088</v>
      </c>
      <c r="L168">
        <v>15.023269598470373</v>
      </c>
      <c r="M168">
        <v>59.202519548218895</v>
      </c>
      <c r="N168">
        <v>59.80244741873809</v>
      </c>
      <c r="O168">
        <v>11.753375298458851</v>
      </c>
      <c r="P168">
        <v>46.438246147167362</v>
      </c>
      <c r="Q168">
        <v>45.782240555796783</v>
      </c>
      <c r="R168">
        <v>119.28174517039288</v>
      </c>
      <c r="S168">
        <v>121.19947905361404</v>
      </c>
      <c r="T168">
        <v>88.537848950443717</v>
      </c>
      <c r="U168">
        <v>84.944384332395742</v>
      </c>
      <c r="V168">
        <v>2.1340187234819954</v>
      </c>
      <c r="W168">
        <v>60.537864077669909</v>
      </c>
      <c r="X168">
        <v>99</v>
      </c>
      <c r="Y168">
        <v>1048</v>
      </c>
      <c r="AD168">
        <v>4603</v>
      </c>
      <c r="AE168">
        <v>4604</v>
      </c>
      <c r="AF168">
        <v>4605</v>
      </c>
      <c r="AG168">
        <v>4607</v>
      </c>
      <c r="AH168">
        <v>4607</v>
      </c>
      <c r="AI168">
        <v>4606</v>
      </c>
      <c r="AJ168">
        <v>4607</v>
      </c>
      <c r="AK168">
        <v>4607</v>
      </c>
      <c r="AL168">
        <v>4621</v>
      </c>
      <c r="AM168">
        <v>4621</v>
      </c>
      <c r="AO168">
        <v>999</v>
      </c>
    </row>
    <row r="169" spans="1:41" x14ac:dyDescent="0.3">
      <c r="A169">
        <v>5</v>
      </c>
      <c r="B169">
        <v>2023</v>
      </c>
      <c r="C169">
        <v>99</v>
      </c>
      <c r="D169">
        <v>15</v>
      </c>
      <c r="E169">
        <v>45031</v>
      </c>
      <c r="G169">
        <v>99</v>
      </c>
      <c r="X169">
        <v>99</v>
      </c>
      <c r="AO169">
        <v>999</v>
      </c>
    </row>
    <row r="170" spans="1:41" x14ac:dyDescent="0.3">
      <c r="A170">
        <v>5</v>
      </c>
      <c r="B170">
        <v>2023</v>
      </c>
      <c r="C170">
        <v>99</v>
      </c>
      <c r="D170">
        <v>16</v>
      </c>
      <c r="E170">
        <v>45033</v>
      </c>
      <c r="F170">
        <v>170</v>
      </c>
      <c r="G170">
        <v>99</v>
      </c>
      <c r="H170">
        <v>6850</v>
      </c>
      <c r="I170">
        <v>87.687637956204512</v>
      </c>
      <c r="J170">
        <v>12.830949105914735</v>
      </c>
      <c r="K170">
        <v>15.177212287941318</v>
      </c>
      <c r="L170">
        <v>14.789258219727373</v>
      </c>
      <c r="M170">
        <v>60.283814763869678</v>
      </c>
      <c r="N170">
        <v>60.121765650080242</v>
      </c>
      <c r="O170">
        <v>11.80119211370932</v>
      </c>
      <c r="P170">
        <v>46.829206785878029</v>
      </c>
      <c r="Q170">
        <v>46.076799633195776</v>
      </c>
      <c r="R170">
        <v>119.45346171480972</v>
      </c>
      <c r="S170">
        <v>120.54928931682718</v>
      </c>
      <c r="T170">
        <v>89.21254291599918</v>
      </c>
      <c r="U170">
        <v>86.49095902952611</v>
      </c>
      <c r="V170">
        <v>2.3462631820265858</v>
      </c>
      <c r="W170">
        <v>60.352554744525541</v>
      </c>
      <c r="X170">
        <v>99</v>
      </c>
      <c r="Y170">
        <v>2497</v>
      </c>
      <c r="AD170">
        <v>4362</v>
      </c>
      <c r="AE170">
        <v>4362</v>
      </c>
      <c r="AF170">
        <v>4362</v>
      </c>
      <c r="AG170">
        <v>4362</v>
      </c>
      <c r="AH170">
        <v>4362</v>
      </c>
      <c r="AI170">
        <v>4362</v>
      </c>
      <c r="AJ170">
        <v>4362</v>
      </c>
      <c r="AK170">
        <v>4362</v>
      </c>
      <c r="AL170">
        <v>4369</v>
      </c>
      <c r="AM170">
        <v>4369</v>
      </c>
      <c r="AO170">
        <v>999</v>
      </c>
    </row>
    <row r="171" spans="1:41" x14ac:dyDescent="0.3">
      <c r="A171">
        <v>5</v>
      </c>
      <c r="B171">
        <v>2023</v>
      </c>
      <c r="C171">
        <v>99</v>
      </c>
      <c r="D171">
        <v>16</v>
      </c>
      <c r="E171">
        <v>45034</v>
      </c>
      <c r="F171">
        <v>170</v>
      </c>
      <c r="G171">
        <v>99</v>
      </c>
      <c r="H171">
        <v>7022</v>
      </c>
      <c r="I171">
        <v>86.899974366277107</v>
      </c>
      <c r="J171">
        <v>13.061353258613472</v>
      </c>
      <c r="K171">
        <v>15.245071591616524</v>
      </c>
      <c r="L171">
        <v>14.233074124602112</v>
      </c>
      <c r="M171">
        <v>59.988379331811629</v>
      </c>
      <c r="N171">
        <v>59.934137773722547</v>
      </c>
      <c r="O171">
        <v>11.824678556615488</v>
      </c>
      <c r="P171">
        <v>48.162829288529345</v>
      </c>
      <c r="Q171">
        <v>47.192323651452256</v>
      </c>
      <c r="R171">
        <v>123.91849854832022</v>
      </c>
      <c r="S171">
        <v>125.40356698465368</v>
      </c>
      <c r="T171">
        <v>89.302687060768889</v>
      </c>
      <c r="U171">
        <v>86.024018189334271</v>
      </c>
      <c r="V171">
        <v>2.1837183330030574</v>
      </c>
      <c r="W171">
        <v>60.432497863856447</v>
      </c>
      <c r="X171">
        <v>99</v>
      </c>
      <c r="Y171">
        <v>2202</v>
      </c>
      <c r="AD171">
        <v>4818</v>
      </c>
      <c r="AE171">
        <v>4819</v>
      </c>
      <c r="AF171">
        <v>4819</v>
      </c>
      <c r="AG171">
        <v>4822</v>
      </c>
      <c r="AH171">
        <v>4821</v>
      </c>
      <c r="AI171">
        <v>4820</v>
      </c>
      <c r="AJ171">
        <v>4822</v>
      </c>
      <c r="AK171">
        <v>4822</v>
      </c>
      <c r="AL171">
        <v>4838</v>
      </c>
      <c r="AM171">
        <v>4838</v>
      </c>
      <c r="AO171">
        <v>999</v>
      </c>
    </row>
    <row r="172" spans="1:41" x14ac:dyDescent="0.3">
      <c r="A172">
        <v>5</v>
      </c>
      <c r="B172">
        <v>2023</v>
      </c>
      <c r="C172">
        <v>99</v>
      </c>
      <c r="D172">
        <v>16</v>
      </c>
      <c r="E172">
        <v>45035</v>
      </c>
      <c r="F172">
        <v>170</v>
      </c>
      <c r="G172">
        <v>99</v>
      </c>
      <c r="H172">
        <v>6293</v>
      </c>
      <c r="I172">
        <v>86.310096933100354</v>
      </c>
      <c r="J172">
        <v>12.684243048403703</v>
      </c>
      <c r="K172">
        <v>14.999124388359514</v>
      </c>
      <c r="L172">
        <v>14.624894146948956</v>
      </c>
      <c r="M172">
        <v>59.752150399176017</v>
      </c>
      <c r="N172">
        <v>59.90423764021611</v>
      </c>
      <c r="O172">
        <v>11.795983522142102</v>
      </c>
      <c r="P172">
        <v>47.258753861997938</v>
      </c>
      <c r="Q172">
        <v>46.225341231006944</v>
      </c>
      <c r="R172">
        <v>120.36920700308961</v>
      </c>
      <c r="S172">
        <v>121.31076210092688</v>
      </c>
      <c r="T172">
        <v>89.601233933161936</v>
      </c>
      <c r="U172">
        <v>85.928174807197749</v>
      </c>
      <c r="V172">
        <v>2.3148813399558126</v>
      </c>
      <c r="W172">
        <v>60.455267757826149</v>
      </c>
      <c r="X172">
        <v>99</v>
      </c>
      <c r="Y172">
        <v>2410</v>
      </c>
      <c r="AD172">
        <v>3884</v>
      </c>
      <c r="AE172">
        <v>3883</v>
      </c>
      <c r="AF172">
        <v>3884</v>
      </c>
      <c r="AG172">
        <v>3884</v>
      </c>
      <c r="AH172">
        <v>3884</v>
      </c>
      <c r="AI172">
        <v>3883</v>
      </c>
      <c r="AJ172">
        <v>3884</v>
      </c>
      <c r="AK172">
        <v>3884</v>
      </c>
      <c r="AL172">
        <v>3890</v>
      </c>
      <c r="AM172">
        <v>3890</v>
      </c>
      <c r="AO172">
        <v>999</v>
      </c>
    </row>
    <row r="173" spans="1:41" x14ac:dyDescent="0.3">
      <c r="A173">
        <v>5</v>
      </c>
      <c r="B173">
        <v>2023</v>
      </c>
      <c r="C173">
        <v>99</v>
      </c>
      <c r="D173">
        <v>16</v>
      </c>
      <c r="E173">
        <v>45036</v>
      </c>
      <c r="F173">
        <v>170</v>
      </c>
      <c r="G173">
        <v>99</v>
      </c>
      <c r="H173">
        <v>6922</v>
      </c>
      <c r="I173">
        <v>86.375921698931265</v>
      </c>
      <c r="J173">
        <v>13.060390306669563</v>
      </c>
      <c r="K173">
        <v>15.224608788853116</v>
      </c>
      <c r="L173">
        <v>14.474621886120985</v>
      </c>
      <c r="M173">
        <v>59.705294748124302</v>
      </c>
      <c r="N173">
        <v>59.619163328882991</v>
      </c>
      <c r="O173">
        <v>11.704543506215163</v>
      </c>
      <c r="P173">
        <v>47.092798971281617</v>
      </c>
      <c r="Q173">
        <v>45.931988843595803</v>
      </c>
      <c r="R173">
        <v>122.5825117873982</v>
      </c>
      <c r="S173">
        <v>122.01178739819979</v>
      </c>
      <c r="T173">
        <v>90.153197860962692</v>
      </c>
      <c r="U173">
        <v>85.883508021390426</v>
      </c>
      <c r="V173">
        <v>2.1642184821835535</v>
      </c>
      <c r="W173">
        <v>60.380381392661107</v>
      </c>
      <c r="X173">
        <v>99</v>
      </c>
      <c r="Y173">
        <v>2250</v>
      </c>
      <c r="AD173">
        <v>4663</v>
      </c>
      <c r="AE173">
        <v>4665</v>
      </c>
      <c r="AF173">
        <v>4665</v>
      </c>
      <c r="AG173">
        <v>4666</v>
      </c>
      <c r="AH173">
        <v>4666</v>
      </c>
      <c r="AI173">
        <v>4661</v>
      </c>
      <c r="AJ173">
        <v>4666</v>
      </c>
      <c r="AK173">
        <v>4666</v>
      </c>
      <c r="AL173">
        <v>4675</v>
      </c>
      <c r="AM173">
        <v>4675</v>
      </c>
      <c r="AO173">
        <v>999</v>
      </c>
    </row>
    <row r="174" spans="1:41" x14ac:dyDescent="0.3">
      <c r="A174">
        <v>5</v>
      </c>
      <c r="B174">
        <v>2023</v>
      </c>
      <c r="C174">
        <v>99</v>
      </c>
      <c r="D174">
        <v>16</v>
      </c>
      <c r="E174">
        <v>45037</v>
      </c>
      <c r="F174">
        <v>170</v>
      </c>
      <c r="G174">
        <v>99</v>
      </c>
      <c r="H174">
        <v>4784</v>
      </c>
      <c r="I174">
        <v>86.752698578595286</v>
      </c>
      <c r="J174">
        <v>12.788838268792702</v>
      </c>
      <c r="K174">
        <v>14.929686609686588</v>
      </c>
      <c r="L174">
        <v>14.656288416075636</v>
      </c>
      <c r="M174">
        <v>59.671509971509913</v>
      </c>
      <c r="N174">
        <v>60.501468034727552</v>
      </c>
      <c r="O174">
        <v>11.708340449758039</v>
      </c>
      <c r="P174">
        <v>46.969826359237118</v>
      </c>
      <c r="Q174">
        <v>45.975234842015375</v>
      </c>
      <c r="R174">
        <v>122.4918872758326</v>
      </c>
      <c r="S174">
        <v>123.29091944207228</v>
      </c>
      <c r="T174">
        <v>89.43395904436872</v>
      </c>
      <c r="U174">
        <v>85.524459613196669</v>
      </c>
      <c r="V174">
        <v>2.1408483408938821</v>
      </c>
      <c r="W174">
        <v>60.526964882943126</v>
      </c>
      <c r="X174">
        <v>99</v>
      </c>
      <c r="Y174">
        <v>1269</v>
      </c>
      <c r="AD174">
        <v>3512</v>
      </c>
      <c r="AE174">
        <v>3510</v>
      </c>
      <c r="AF174">
        <v>3512</v>
      </c>
      <c r="AG174">
        <v>3513</v>
      </c>
      <c r="AH174">
        <v>3513</v>
      </c>
      <c r="AI174">
        <v>3513</v>
      </c>
      <c r="AJ174">
        <v>3513</v>
      </c>
      <c r="AK174">
        <v>3513</v>
      </c>
      <c r="AL174">
        <v>3516</v>
      </c>
      <c r="AM174">
        <v>3516</v>
      </c>
      <c r="AO174">
        <v>999</v>
      </c>
    </row>
    <row r="175" spans="1:41" x14ac:dyDescent="0.3">
      <c r="A175">
        <v>5</v>
      </c>
      <c r="B175">
        <v>2023</v>
      </c>
      <c r="C175">
        <v>99</v>
      </c>
      <c r="D175">
        <v>16</v>
      </c>
      <c r="E175">
        <v>45038</v>
      </c>
      <c r="G175">
        <v>99</v>
      </c>
      <c r="X175">
        <v>99</v>
      </c>
      <c r="AO175">
        <v>999</v>
      </c>
    </row>
    <row r="176" spans="1:41" x14ac:dyDescent="0.3">
      <c r="A176">
        <v>5</v>
      </c>
      <c r="B176">
        <v>2023</v>
      </c>
      <c r="C176">
        <v>99</v>
      </c>
      <c r="D176">
        <v>17</v>
      </c>
      <c r="E176">
        <v>45040</v>
      </c>
      <c r="F176">
        <v>170</v>
      </c>
      <c r="G176">
        <v>99</v>
      </c>
      <c r="H176">
        <v>6943</v>
      </c>
      <c r="I176">
        <v>86.460760478179694</v>
      </c>
      <c r="J176">
        <v>12.318157894736824</v>
      </c>
      <c r="K176">
        <v>14.712031558185387</v>
      </c>
      <c r="L176">
        <v>14.520430198228588</v>
      </c>
      <c r="M176">
        <v>60.426649134341361</v>
      </c>
      <c r="N176">
        <v>59.617618243243349</v>
      </c>
      <c r="O176">
        <v>11.675082182774451</v>
      </c>
      <c r="P176">
        <v>45.733830300372738</v>
      </c>
      <c r="Q176">
        <v>45.187020390265296</v>
      </c>
      <c r="R176">
        <v>121.07299430074528</v>
      </c>
      <c r="S176">
        <v>121.20249835634452</v>
      </c>
      <c r="T176">
        <v>89.195717719029915</v>
      </c>
      <c r="U176">
        <v>86.120908892287872</v>
      </c>
      <c r="V176">
        <v>2.3938736634485704</v>
      </c>
      <c r="W176">
        <v>60.773296845743893</v>
      </c>
      <c r="X176">
        <v>99</v>
      </c>
      <c r="Y176">
        <v>2371</v>
      </c>
      <c r="AD176">
        <v>4560</v>
      </c>
      <c r="AE176">
        <v>4563</v>
      </c>
      <c r="AF176">
        <v>4563</v>
      </c>
      <c r="AG176">
        <v>4563</v>
      </c>
      <c r="AH176">
        <v>4561</v>
      </c>
      <c r="AI176">
        <v>4561</v>
      </c>
      <c r="AJ176">
        <v>4562</v>
      </c>
      <c r="AK176">
        <v>4563</v>
      </c>
      <c r="AL176">
        <v>4577</v>
      </c>
      <c r="AM176">
        <v>4577</v>
      </c>
      <c r="AO176">
        <v>999</v>
      </c>
    </row>
    <row r="177" spans="1:41" x14ac:dyDescent="0.3">
      <c r="A177">
        <v>5</v>
      </c>
      <c r="B177">
        <v>2023</v>
      </c>
      <c r="C177">
        <v>99</v>
      </c>
      <c r="D177">
        <v>17</v>
      </c>
      <c r="E177">
        <v>45041</v>
      </c>
      <c r="F177">
        <v>170</v>
      </c>
      <c r="G177">
        <v>99</v>
      </c>
      <c r="H177">
        <v>6888</v>
      </c>
      <c r="I177">
        <v>84.779229094076754</v>
      </c>
      <c r="J177">
        <v>12.486868231046964</v>
      </c>
      <c r="K177">
        <v>14.63398014440434</v>
      </c>
      <c r="L177">
        <v>14.874057142857124</v>
      </c>
      <c r="M177">
        <v>58.803023465703887</v>
      </c>
      <c r="N177">
        <v>59.136757972199447</v>
      </c>
      <c r="O177">
        <v>11.669688768606187</v>
      </c>
      <c r="P177">
        <v>46.249492443040843</v>
      </c>
      <c r="Q177">
        <v>45.52841677943168</v>
      </c>
      <c r="R177">
        <v>120.55209742895802</v>
      </c>
      <c r="S177">
        <v>120.99639152007219</v>
      </c>
      <c r="T177">
        <v>88.237570303712062</v>
      </c>
      <c r="U177">
        <v>84.455478065241792</v>
      </c>
      <c r="V177">
        <v>2.1471119133573673</v>
      </c>
      <c r="W177">
        <v>60.461672473867601</v>
      </c>
      <c r="X177">
        <v>99</v>
      </c>
      <c r="Y177">
        <v>2450</v>
      </c>
      <c r="AD177">
        <v>4432</v>
      </c>
      <c r="AE177">
        <v>4432</v>
      </c>
      <c r="AF177">
        <v>4432</v>
      </c>
      <c r="AG177">
        <v>4434</v>
      </c>
      <c r="AH177">
        <v>4433</v>
      </c>
      <c r="AI177">
        <v>4434</v>
      </c>
      <c r="AJ177">
        <v>4434</v>
      </c>
      <c r="AK177">
        <v>4434</v>
      </c>
      <c r="AL177">
        <v>4445</v>
      </c>
      <c r="AM177">
        <v>4445</v>
      </c>
      <c r="AO177">
        <v>999</v>
      </c>
    </row>
    <row r="178" spans="1:41" x14ac:dyDescent="0.3">
      <c r="A178">
        <v>5</v>
      </c>
      <c r="B178">
        <v>2023</v>
      </c>
      <c r="C178">
        <v>99</v>
      </c>
      <c r="D178">
        <v>17</v>
      </c>
      <c r="E178">
        <v>45042</v>
      </c>
      <c r="F178">
        <v>170</v>
      </c>
      <c r="G178">
        <v>99</v>
      </c>
      <c r="H178">
        <v>6811</v>
      </c>
      <c r="I178">
        <v>84.57945529290869</v>
      </c>
      <c r="J178">
        <v>12.55764948453605</v>
      </c>
      <c r="K178">
        <v>14.984821612703715</v>
      </c>
      <c r="L178">
        <v>14.612034538586064</v>
      </c>
      <c r="M178">
        <v>59.313590431016621</v>
      </c>
      <c r="N178">
        <v>58.968655507559426</v>
      </c>
      <c r="O178">
        <v>12.040486497629329</v>
      </c>
      <c r="P178">
        <v>47.403052805280531</v>
      </c>
      <c r="Q178">
        <v>46.96514026402641</v>
      </c>
      <c r="R178">
        <v>125.48175633889922</v>
      </c>
      <c r="S178">
        <v>126.06988249845389</v>
      </c>
      <c r="T178">
        <v>89.756577057254347</v>
      </c>
      <c r="U178">
        <v>85.491647855530545</v>
      </c>
      <c r="V178">
        <v>2.4271721281676717</v>
      </c>
      <c r="W178">
        <v>59.516370577007763</v>
      </c>
      <c r="X178">
        <v>99</v>
      </c>
      <c r="Y178">
        <v>1853</v>
      </c>
      <c r="AD178">
        <v>4850</v>
      </c>
      <c r="AE178">
        <v>4849</v>
      </c>
      <c r="AF178">
        <v>4847</v>
      </c>
      <c r="AG178">
        <v>4851</v>
      </c>
      <c r="AH178">
        <v>4848</v>
      </c>
      <c r="AI178">
        <v>4848</v>
      </c>
      <c r="AJ178">
        <v>4851</v>
      </c>
      <c r="AK178">
        <v>4851</v>
      </c>
      <c r="AL178">
        <v>4873</v>
      </c>
      <c r="AM178">
        <v>4873</v>
      </c>
      <c r="AO178">
        <v>999</v>
      </c>
    </row>
    <row r="179" spans="1:41" x14ac:dyDescent="0.3">
      <c r="A179">
        <v>5</v>
      </c>
      <c r="B179">
        <v>2023</v>
      </c>
      <c r="C179">
        <v>99</v>
      </c>
      <c r="D179">
        <v>17</v>
      </c>
      <c r="E179">
        <v>45043</v>
      </c>
      <c r="F179">
        <v>170</v>
      </c>
      <c r="G179">
        <v>99</v>
      </c>
      <c r="H179">
        <v>6477</v>
      </c>
      <c r="I179">
        <v>85.800730276362614</v>
      </c>
      <c r="J179">
        <v>12.342470231146383</v>
      </c>
      <c r="K179">
        <v>14.654307728227877</v>
      </c>
      <c r="L179">
        <v>14.555549399815348</v>
      </c>
      <c r="M179">
        <v>59.436096194256237</v>
      </c>
      <c r="N179">
        <v>59.763154486586451</v>
      </c>
      <c r="O179">
        <v>11.629091758113479</v>
      </c>
      <c r="P179">
        <v>46.999532928538066</v>
      </c>
      <c r="Q179">
        <v>46.26336679897269</v>
      </c>
      <c r="R179">
        <v>124.80317534438478</v>
      </c>
      <c r="S179">
        <v>124.40298855942096</v>
      </c>
      <c r="T179">
        <v>89.088914656771692</v>
      </c>
      <c r="U179">
        <v>84.647402597402575</v>
      </c>
      <c r="V179">
        <v>2.3118374970815041</v>
      </c>
      <c r="W179">
        <v>60.575883896865818</v>
      </c>
      <c r="X179">
        <v>99</v>
      </c>
      <c r="Y179">
        <v>2167</v>
      </c>
      <c r="AD179">
        <v>4283</v>
      </c>
      <c r="AE179">
        <v>4283</v>
      </c>
      <c r="AF179">
        <v>4283</v>
      </c>
      <c r="AG179">
        <v>4283</v>
      </c>
      <c r="AH179">
        <v>4282</v>
      </c>
      <c r="AI179">
        <v>4283</v>
      </c>
      <c r="AJ179">
        <v>4283</v>
      </c>
      <c r="AK179">
        <v>4283</v>
      </c>
      <c r="AL179">
        <v>4312</v>
      </c>
      <c r="AM179">
        <v>4312</v>
      </c>
      <c r="AO179">
        <v>999</v>
      </c>
    </row>
    <row r="180" spans="1:41" x14ac:dyDescent="0.3">
      <c r="A180">
        <v>5</v>
      </c>
      <c r="B180">
        <v>2023</v>
      </c>
      <c r="C180">
        <v>99</v>
      </c>
      <c r="D180">
        <v>17</v>
      </c>
      <c r="E180">
        <v>45044</v>
      </c>
      <c r="F180">
        <v>170</v>
      </c>
      <c r="G180">
        <v>99</v>
      </c>
      <c r="H180">
        <v>4104</v>
      </c>
      <c r="I180">
        <v>86.358040935672605</v>
      </c>
      <c r="J180">
        <v>12.618462618462647</v>
      </c>
      <c r="K180">
        <v>14.741122807017542</v>
      </c>
      <c r="L180">
        <v>14.178287560581579</v>
      </c>
      <c r="M180">
        <v>60.791999999999859</v>
      </c>
      <c r="N180">
        <v>59.459919224555726</v>
      </c>
      <c r="O180">
        <v>11.832409680813781</v>
      </c>
      <c r="P180">
        <v>47.289372150122752</v>
      </c>
      <c r="Q180">
        <v>46.846018940722566</v>
      </c>
      <c r="R180">
        <v>120.51315327955103</v>
      </c>
      <c r="S180">
        <v>121.95264819361624</v>
      </c>
      <c r="T180">
        <v>89.719511343804513</v>
      </c>
      <c r="U180">
        <v>86.224153577661426</v>
      </c>
      <c r="V180">
        <v>2.122660188554895</v>
      </c>
      <c r="W180">
        <v>60.801169590643283</v>
      </c>
      <c r="X180">
        <v>99</v>
      </c>
      <c r="Y180">
        <v>1239</v>
      </c>
      <c r="AD180">
        <v>2849</v>
      </c>
      <c r="AE180">
        <v>2850</v>
      </c>
      <c r="AF180">
        <v>2851</v>
      </c>
      <c r="AG180">
        <v>2851</v>
      </c>
      <c r="AH180">
        <v>2851</v>
      </c>
      <c r="AI180">
        <v>2851</v>
      </c>
      <c r="AJ180">
        <v>2851</v>
      </c>
      <c r="AK180">
        <v>2851</v>
      </c>
      <c r="AL180">
        <v>2865</v>
      </c>
      <c r="AM180">
        <v>2865</v>
      </c>
      <c r="AO180">
        <v>999</v>
      </c>
    </row>
    <row r="181" spans="1:41" x14ac:dyDescent="0.3">
      <c r="A181">
        <v>5</v>
      </c>
      <c r="B181">
        <v>2023</v>
      </c>
      <c r="C181">
        <v>99</v>
      </c>
      <c r="D181">
        <v>17</v>
      </c>
      <c r="E181">
        <v>45045</v>
      </c>
      <c r="G181">
        <v>99</v>
      </c>
      <c r="X181">
        <v>99</v>
      </c>
      <c r="AO181">
        <v>999</v>
      </c>
    </row>
    <row r="182" spans="1:41" x14ac:dyDescent="0.3">
      <c r="A182">
        <v>5</v>
      </c>
      <c r="B182">
        <v>2023</v>
      </c>
      <c r="C182">
        <v>99</v>
      </c>
      <c r="D182">
        <v>18</v>
      </c>
      <c r="E182">
        <v>45047</v>
      </c>
      <c r="G182">
        <v>99</v>
      </c>
      <c r="X182">
        <v>99</v>
      </c>
      <c r="AO182">
        <v>999</v>
      </c>
    </row>
    <row r="183" spans="1:41" x14ac:dyDescent="0.3">
      <c r="A183">
        <v>5</v>
      </c>
      <c r="B183">
        <v>2023</v>
      </c>
      <c r="C183">
        <v>99</v>
      </c>
      <c r="D183">
        <v>18</v>
      </c>
      <c r="E183">
        <v>45048</v>
      </c>
      <c r="F183">
        <v>170</v>
      </c>
      <c r="G183">
        <v>99</v>
      </c>
      <c r="H183">
        <v>7828</v>
      </c>
      <c r="I183">
        <v>84.921764179867068</v>
      </c>
      <c r="J183">
        <v>12.792065217391364</v>
      </c>
      <c r="K183">
        <v>14.87805761913391</v>
      </c>
      <c r="L183">
        <v>14.2084194395797</v>
      </c>
      <c r="M183">
        <v>59.709585069758973</v>
      </c>
      <c r="N183">
        <v>59.293461875547855</v>
      </c>
      <c r="O183">
        <v>11.559427639920282</v>
      </c>
      <c r="P183">
        <v>47.3</v>
      </c>
      <c r="Q183">
        <v>46.468563145497377</v>
      </c>
      <c r="R183">
        <v>122.33816337619999</v>
      </c>
      <c r="S183">
        <v>123.82937873573628</v>
      </c>
      <c r="T183">
        <v>89.042150848069312</v>
      </c>
      <c r="U183">
        <v>85.361097076867495</v>
      </c>
      <c r="V183">
        <v>2.085992401742542</v>
      </c>
      <c r="W183">
        <v>60.563106796116521</v>
      </c>
      <c r="X183">
        <v>99</v>
      </c>
      <c r="Y183">
        <v>2287</v>
      </c>
      <c r="AD183">
        <v>5520</v>
      </c>
      <c r="AE183">
        <v>5519</v>
      </c>
      <c r="AF183">
        <v>5518</v>
      </c>
      <c r="AG183">
        <v>5521</v>
      </c>
      <c r="AH183">
        <v>5520</v>
      </c>
      <c r="AI183">
        <v>5519</v>
      </c>
      <c r="AJ183">
        <v>5521</v>
      </c>
      <c r="AK183">
        <v>5521</v>
      </c>
      <c r="AL183">
        <v>5542</v>
      </c>
      <c r="AM183">
        <v>5542</v>
      </c>
      <c r="AO183">
        <v>999</v>
      </c>
    </row>
    <row r="184" spans="1:41" x14ac:dyDescent="0.3">
      <c r="A184">
        <v>5</v>
      </c>
      <c r="B184">
        <v>2023</v>
      </c>
      <c r="C184">
        <v>99</v>
      </c>
      <c r="D184">
        <v>18</v>
      </c>
      <c r="E184">
        <v>45049</v>
      </c>
      <c r="F184">
        <v>170</v>
      </c>
      <c r="G184">
        <v>99</v>
      </c>
      <c r="H184">
        <v>6852</v>
      </c>
      <c r="I184">
        <v>85.15004524226525</v>
      </c>
      <c r="J184">
        <v>12.5256290358495</v>
      </c>
      <c r="K184">
        <v>14.685555308257277</v>
      </c>
      <c r="L184">
        <v>14.469702380952397</v>
      </c>
      <c r="M184">
        <v>59.691208546628147</v>
      </c>
      <c r="N184">
        <v>59.69151128139648</v>
      </c>
      <c r="O184">
        <v>11.783852313167264</v>
      </c>
      <c r="P184">
        <v>47.340904030282786</v>
      </c>
      <c r="Q184">
        <v>46.903627865568659</v>
      </c>
      <c r="R184">
        <v>125.08342602892102</v>
      </c>
      <c r="S184">
        <v>126.1743772241993</v>
      </c>
      <c r="T184">
        <v>88.94982222222211</v>
      </c>
      <c r="U184">
        <v>85.544000000000082</v>
      </c>
      <c r="V184">
        <v>2.1599262724077737</v>
      </c>
      <c r="W184">
        <v>60.667250437828365</v>
      </c>
      <c r="X184">
        <v>99</v>
      </c>
      <c r="Y184">
        <v>2353</v>
      </c>
      <c r="AD184">
        <v>4491</v>
      </c>
      <c r="AE184">
        <v>4493</v>
      </c>
      <c r="AF184">
        <v>4492</v>
      </c>
      <c r="AG184">
        <v>4496</v>
      </c>
      <c r="AH184">
        <v>4491</v>
      </c>
      <c r="AI184">
        <v>4493</v>
      </c>
      <c r="AJ184">
        <v>4495</v>
      </c>
      <c r="AK184">
        <v>4496</v>
      </c>
      <c r="AL184">
        <v>4500</v>
      </c>
      <c r="AM184">
        <v>4500</v>
      </c>
      <c r="AO184">
        <v>999</v>
      </c>
    </row>
    <row r="185" spans="1:41" x14ac:dyDescent="0.3">
      <c r="A185">
        <v>5</v>
      </c>
      <c r="B185">
        <v>2023</v>
      </c>
      <c r="C185">
        <v>99</v>
      </c>
      <c r="D185">
        <v>18</v>
      </c>
      <c r="E185">
        <v>45050</v>
      </c>
      <c r="F185">
        <v>170</v>
      </c>
      <c r="G185">
        <v>99</v>
      </c>
      <c r="H185">
        <v>8084</v>
      </c>
      <c r="I185">
        <v>86.10645719940635</v>
      </c>
      <c r="J185">
        <v>12.435951924751812</v>
      </c>
      <c r="K185">
        <v>14.669639435638373</v>
      </c>
      <c r="L185">
        <v>14.596330904414918</v>
      </c>
      <c r="M185">
        <v>59.383208500261397</v>
      </c>
      <c r="N185">
        <v>59.960510729613674</v>
      </c>
      <c r="O185">
        <v>11.943643329850204</v>
      </c>
      <c r="P185">
        <v>47.403414039365956</v>
      </c>
      <c r="Q185">
        <v>46.744599303135878</v>
      </c>
      <c r="R185">
        <v>124.99442605817802</v>
      </c>
      <c r="S185">
        <v>124.73928944618598</v>
      </c>
      <c r="T185">
        <v>88.915388628064605</v>
      </c>
      <c r="U185">
        <v>85.305790297339612</v>
      </c>
      <c r="V185">
        <v>2.2336875108865666</v>
      </c>
      <c r="W185">
        <v>60.693963384463117</v>
      </c>
      <c r="X185">
        <v>99</v>
      </c>
      <c r="Y185">
        <v>2336</v>
      </c>
      <c r="AD185">
        <v>5741</v>
      </c>
      <c r="AE185">
        <v>5741</v>
      </c>
      <c r="AF185">
        <v>5742</v>
      </c>
      <c r="AG185">
        <v>5742</v>
      </c>
      <c r="AH185">
        <v>5741</v>
      </c>
      <c r="AI185">
        <v>5740</v>
      </c>
      <c r="AJ185">
        <v>5741</v>
      </c>
      <c r="AK185">
        <v>5742</v>
      </c>
      <c r="AL185">
        <v>5751</v>
      </c>
      <c r="AM185">
        <v>5751</v>
      </c>
      <c r="AO185">
        <v>999</v>
      </c>
    </row>
    <row r="186" spans="1:41" x14ac:dyDescent="0.3">
      <c r="A186">
        <v>5</v>
      </c>
      <c r="B186">
        <v>2023</v>
      </c>
      <c r="C186">
        <v>99</v>
      </c>
      <c r="D186">
        <v>18</v>
      </c>
      <c r="E186">
        <v>45051</v>
      </c>
      <c r="F186">
        <v>170</v>
      </c>
      <c r="G186">
        <v>99</v>
      </c>
      <c r="H186">
        <v>5536</v>
      </c>
      <c r="I186">
        <v>85.436676300578142</v>
      </c>
      <c r="J186">
        <v>12.892680585553123</v>
      </c>
      <c r="K186">
        <v>15.315382769378438</v>
      </c>
      <c r="L186">
        <v>14.136861471861502</v>
      </c>
      <c r="M186">
        <v>59.828221742260503</v>
      </c>
      <c r="N186">
        <v>59.383624548736513</v>
      </c>
      <c r="O186">
        <v>11.554787616990616</v>
      </c>
      <c r="P186">
        <v>46.435909745559279</v>
      </c>
      <c r="Q186">
        <v>45.967083133109085</v>
      </c>
      <c r="R186">
        <v>122.682505399568</v>
      </c>
      <c r="S186">
        <v>124.37125029997603</v>
      </c>
      <c r="T186">
        <v>89.339161676646711</v>
      </c>
      <c r="U186">
        <v>86.021508982036124</v>
      </c>
      <c r="V186">
        <v>2.4227021838253182</v>
      </c>
      <c r="W186">
        <v>60.51463150289019</v>
      </c>
      <c r="X186">
        <v>99</v>
      </c>
      <c r="Y186">
        <v>1386</v>
      </c>
      <c r="AD186">
        <v>4167</v>
      </c>
      <c r="AE186">
        <v>4167</v>
      </c>
      <c r="AF186">
        <v>4166</v>
      </c>
      <c r="AG186">
        <v>4167</v>
      </c>
      <c r="AH186">
        <v>4166</v>
      </c>
      <c r="AI186">
        <v>4162</v>
      </c>
      <c r="AJ186">
        <v>4167</v>
      </c>
      <c r="AK186">
        <v>4167</v>
      </c>
      <c r="AL186">
        <v>4175</v>
      </c>
      <c r="AM186">
        <v>4175</v>
      </c>
      <c r="AO186">
        <v>999</v>
      </c>
    </row>
    <row r="187" spans="1:41" x14ac:dyDescent="0.3">
      <c r="A187">
        <v>5</v>
      </c>
      <c r="B187">
        <v>2023</v>
      </c>
      <c r="C187">
        <v>99</v>
      </c>
      <c r="D187">
        <v>18</v>
      </c>
      <c r="E187">
        <v>45052</v>
      </c>
      <c r="G187">
        <v>99</v>
      </c>
      <c r="X187">
        <v>99</v>
      </c>
      <c r="AO187">
        <v>999</v>
      </c>
    </row>
    <row r="188" spans="1:41" x14ac:dyDescent="0.3">
      <c r="A188">
        <v>5</v>
      </c>
      <c r="B188">
        <v>2023</v>
      </c>
      <c r="C188">
        <v>99</v>
      </c>
      <c r="D188">
        <v>19</v>
      </c>
      <c r="E188">
        <v>45054</v>
      </c>
      <c r="F188">
        <v>170</v>
      </c>
      <c r="G188">
        <v>99</v>
      </c>
      <c r="H188">
        <v>7376</v>
      </c>
      <c r="I188">
        <v>86.175169468546741</v>
      </c>
      <c r="J188">
        <v>12.61313778145011</v>
      </c>
      <c r="K188">
        <v>14.802230022713196</v>
      </c>
      <c r="L188">
        <v>14.184079778830949</v>
      </c>
      <c r="M188">
        <v>59.402766880033049</v>
      </c>
      <c r="N188">
        <v>60.477416930379675</v>
      </c>
      <c r="O188">
        <v>11.73281024158581</v>
      </c>
      <c r="P188">
        <v>46.922107438016518</v>
      </c>
      <c r="Q188">
        <v>46.368029739776944</v>
      </c>
      <c r="R188">
        <v>121.654759446624</v>
      </c>
      <c r="S188">
        <v>123.20276688003302</v>
      </c>
      <c r="T188">
        <v>88.818639175257815</v>
      </c>
      <c r="U188">
        <v>85.404989690721862</v>
      </c>
      <c r="V188">
        <v>2.1890922412630864</v>
      </c>
      <c r="W188">
        <v>60.760845986984805</v>
      </c>
      <c r="X188">
        <v>99</v>
      </c>
      <c r="Y188">
        <v>2539</v>
      </c>
      <c r="AD188">
        <v>4841</v>
      </c>
      <c r="AE188">
        <v>4843</v>
      </c>
      <c r="AF188">
        <v>4843</v>
      </c>
      <c r="AG188">
        <v>4843</v>
      </c>
      <c r="AH188">
        <v>4840</v>
      </c>
      <c r="AI188">
        <v>4842</v>
      </c>
      <c r="AJ188">
        <v>4843</v>
      </c>
      <c r="AK188">
        <v>4843</v>
      </c>
      <c r="AL188">
        <v>4850</v>
      </c>
      <c r="AM188">
        <v>4850</v>
      </c>
      <c r="AO188">
        <v>999</v>
      </c>
    </row>
    <row r="189" spans="1:41" x14ac:dyDescent="0.3">
      <c r="A189">
        <v>5</v>
      </c>
      <c r="B189">
        <v>2023</v>
      </c>
      <c r="C189">
        <v>99</v>
      </c>
      <c r="D189">
        <v>19</v>
      </c>
      <c r="E189">
        <v>45055</v>
      </c>
      <c r="F189">
        <v>170</v>
      </c>
      <c r="G189">
        <v>99</v>
      </c>
      <c r="H189">
        <v>6410</v>
      </c>
      <c r="I189">
        <v>84.666099843993678</v>
      </c>
      <c r="J189">
        <v>12.317130674692764</v>
      </c>
      <c r="K189">
        <v>14.478505141710523</v>
      </c>
      <c r="L189">
        <v>14.710215320910939</v>
      </c>
      <c r="M189">
        <v>58.242136945071451</v>
      </c>
      <c r="N189">
        <v>59.099643153526991</v>
      </c>
      <c r="O189">
        <v>11.784403209628907</v>
      </c>
      <c r="P189">
        <v>48.062703787308749</v>
      </c>
      <c r="Q189">
        <v>47.479939819458387</v>
      </c>
      <c r="R189">
        <v>124.56043129388163</v>
      </c>
      <c r="S189">
        <v>123.97091273821464</v>
      </c>
      <c r="T189">
        <v>87.611897025743772</v>
      </c>
      <c r="U189">
        <v>83.901474631341998</v>
      </c>
      <c r="V189">
        <v>2.1613744670177537</v>
      </c>
      <c r="W189">
        <v>60.590327613104513</v>
      </c>
      <c r="X189">
        <v>99</v>
      </c>
      <c r="Y189">
        <v>2418</v>
      </c>
      <c r="AD189">
        <v>3987</v>
      </c>
      <c r="AE189">
        <v>3987</v>
      </c>
      <c r="AF189">
        <v>3987</v>
      </c>
      <c r="AG189">
        <v>3988</v>
      </c>
      <c r="AH189">
        <v>3987</v>
      </c>
      <c r="AI189">
        <v>3988</v>
      </c>
      <c r="AJ189">
        <v>3988</v>
      </c>
      <c r="AK189">
        <v>3988</v>
      </c>
      <c r="AL189">
        <v>4001</v>
      </c>
      <c r="AM189">
        <v>4001</v>
      </c>
      <c r="AO189">
        <v>999</v>
      </c>
    </row>
    <row r="190" spans="1:41" x14ac:dyDescent="0.3">
      <c r="A190">
        <v>5</v>
      </c>
      <c r="B190">
        <v>2023</v>
      </c>
      <c r="C190">
        <v>99</v>
      </c>
      <c r="D190">
        <v>19</v>
      </c>
      <c r="E190">
        <v>45056</v>
      </c>
      <c r="F190">
        <v>170</v>
      </c>
      <c r="G190">
        <v>99</v>
      </c>
      <c r="H190">
        <v>6939</v>
      </c>
      <c r="I190">
        <v>85.609651246577258</v>
      </c>
      <c r="J190">
        <v>12.798361028909584</v>
      </c>
      <c r="K190">
        <v>15.137821241755738</v>
      </c>
      <c r="L190">
        <v>14.740729956122848</v>
      </c>
      <c r="M190">
        <v>58.664680463952656</v>
      </c>
      <c r="N190">
        <v>59.454576338928895</v>
      </c>
      <c r="O190">
        <v>11.941494435612112</v>
      </c>
      <c r="P190">
        <v>48.228389444949954</v>
      </c>
      <c r="Q190">
        <v>47.435326210502382</v>
      </c>
      <c r="R190">
        <v>123.47125653260622</v>
      </c>
      <c r="S190">
        <v>122.91026805997269</v>
      </c>
      <c r="T190">
        <v>88.273684210526397</v>
      </c>
      <c r="U190">
        <v>84.276338281601312</v>
      </c>
      <c r="V190">
        <v>2.3394602128461504</v>
      </c>
      <c r="W190">
        <v>60.293702262573845</v>
      </c>
      <c r="X190">
        <v>99</v>
      </c>
      <c r="Y190">
        <v>2513</v>
      </c>
      <c r="AD190">
        <v>4393</v>
      </c>
      <c r="AE190">
        <v>4397</v>
      </c>
      <c r="AF190">
        <v>4399</v>
      </c>
      <c r="AG190">
        <v>4403</v>
      </c>
      <c r="AH190">
        <v>4396</v>
      </c>
      <c r="AI190">
        <v>4399</v>
      </c>
      <c r="AJ190">
        <v>4401</v>
      </c>
      <c r="AK190">
        <v>4402</v>
      </c>
      <c r="AL190">
        <v>4446</v>
      </c>
      <c r="AM190">
        <v>4446</v>
      </c>
      <c r="AO190">
        <v>999</v>
      </c>
    </row>
    <row r="191" spans="1:41" x14ac:dyDescent="0.3">
      <c r="A191">
        <v>5</v>
      </c>
      <c r="B191">
        <v>2023</v>
      </c>
      <c r="C191">
        <v>99</v>
      </c>
      <c r="D191">
        <v>19</v>
      </c>
      <c r="E191">
        <v>45057</v>
      </c>
      <c r="F191">
        <v>170</v>
      </c>
      <c r="G191">
        <v>99</v>
      </c>
      <c r="H191">
        <v>6565</v>
      </c>
      <c r="I191">
        <v>85.67559329779138</v>
      </c>
      <c r="J191">
        <v>12.783418723800628</v>
      </c>
      <c r="K191">
        <v>14.945073375262085</v>
      </c>
      <c r="L191">
        <v>14.617158081705163</v>
      </c>
      <c r="M191">
        <v>58.953319357093008</v>
      </c>
      <c r="N191">
        <v>59.284759786476798</v>
      </c>
      <c r="O191">
        <v>11.734932463903123</v>
      </c>
      <c r="P191">
        <v>47.448532836516065</v>
      </c>
      <c r="Q191">
        <v>46.794829995342333</v>
      </c>
      <c r="R191">
        <v>124.09292035398232</v>
      </c>
      <c r="S191">
        <v>125.02235677689799</v>
      </c>
      <c r="T191">
        <v>88.345589600742628</v>
      </c>
      <c r="U191">
        <v>84.741179201485451</v>
      </c>
      <c r="V191">
        <v>2.1616546514614576</v>
      </c>
      <c r="W191">
        <v>60.398476770754002</v>
      </c>
      <c r="X191">
        <v>99</v>
      </c>
      <c r="Y191">
        <v>2263</v>
      </c>
      <c r="AD191">
        <v>4294</v>
      </c>
      <c r="AE191">
        <v>4293</v>
      </c>
      <c r="AF191">
        <v>4293</v>
      </c>
      <c r="AG191">
        <v>4294</v>
      </c>
      <c r="AH191">
        <v>4294</v>
      </c>
      <c r="AI191">
        <v>4294</v>
      </c>
      <c r="AJ191">
        <v>4294</v>
      </c>
      <c r="AK191">
        <v>4294</v>
      </c>
      <c r="AL191">
        <v>4308</v>
      </c>
      <c r="AM191">
        <v>4308</v>
      </c>
      <c r="AO191">
        <v>999</v>
      </c>
    </row>
    <row r="192" spans="1:41" x14ac:dyDescent="0.3">
      <c r="A192">
        <v>5</v>
      </c>
      <c r="B192">
        <v>2023</v>
      </c>
      <c r="C192">
        <v>99</v>
      </c>
      <c r="D192">
        <v>19</v>
      </c>
      <c r="E192">
        <v>45058</v>
      </c>
      <c r="F192">
        <v>170</v>
      </c>
      <c r="G192">
        <v>99</v>
      </c>
      <c r="H192">
        <v>4389</v>
      </c>
      <c r="I192">
        <v>84.169111414900925</v>
      </c>
      <c r="J192">
        <v>12.442171466401852</v>
      </c>
      <c r="K192">
        <v>14.692185430463578</v>
      </c>
      <c r="L192">
        <v>14.503997144896545</v>
      </c>
      <c r="M192">
        <v>58.782317880794643</v>
      </c>
      <c r="N192">
        <v>58.828522483940048</v>
      </c>
      <c r="O192">
        <v>11.607147584381195</v>
      </c>
      <c r="P192">
        <v>47.467394902350222</v>
      </c>
      <c r="Q192">
        <v>46.553459119496864</v>
      </c>
      <c r="R192">
        <v>121.9894109861019</v>
      </c>
      <c r="S192">
        <v>119.5744540039709</v>
      </c>
      <c r="T192">
        <v>87.915831134564755</v>
      </c>
      <c r="U192">
        <v>84.392414248021296</v>
      </c>
      <c r="V192">
        <v>2.2500139640617203</v>
      </c>
      <c r="W192">
        <v>60.609250398724093</v>
      </c>
      <c r="X192">
        <v>99</v>
      </c>
      <c r="Y192">
        <v>1401</v>
      </c>
      <c r="AD192">
        <v>3021</v>
      </c>
      <c r="AE192">
        <v>3020</v>
      </c>
      <c r="AF192">
        <v>3020</v>
      </c>
      <c r="AG192">
        <v>3022</v>
      </c>
      <c r="AH192">
        <v>3021</v>
      </c>
      <c r="AI192">
        <v>3021</v>
      </c>
      <c r="AJ192">
        <v>3022</v>
      </c>
      <c r="AK192">
        <v>3022</v>
      </c>
      <c r="AL192">
        <v>3032</v>
      </c>
      <c r="AM192">
        <v>3032</v>
      </c>
      <c r="AO192">
        <v>999</v>
      </c>
    </row>
    <row r="193" spans="1:41" x14ac:dyDescent="0.3">
      <c r="A193">
        <v>5</v>
      </c>
      <c r="B193">
        <v>2023</v>
      </c>
      <c r="C193">
        <v>99</v>
      </c>
      <c r="D193">
        <v>19</v>
      </c>
      <c r="E193">
        <v>45059</v>
      </c>
      <c r="G193">
        <v>99</v>
      </c>
      <c r="X193">
        <v>99</v>
      </c>
      <c r="AO193">
        <v>999</v>
      </c>
    </row>
    <row r="194" spans="1:41" x14ac:dyDescent="0.3">
      <c r="A194">
        <v>5</v>
      </c>
      <c r="B194">
        <v>2023</v>
      </c>
      <c r="C194">
        <v>99</v>
      </c>
      <c r="D194">
        <v>20</v>
      </c>
      <c r="E194">
        <v>45061</v>
      </c>
      <c r="F194">
        <v>170</v>
      </c>
      <c r="G194">
        <v>99</v>
      </c>
      <c r="H194">
        <v>7663</v>
      </c>
      <c r="I194">
        <v>84.061153595197652</v>
      </c>
      <c r="J194">
        <v>12.764011916583883</v>
      </c>
      <c r="K194">
        <v>14.91544876886425</v>
      </c>
      <c r="L194">
        <v>14.357936689549989</v>
      </c>
      <c r="M194">
        <v>58.25512311358208</v>
      </c>
      <c r="N194">
        <v>59.160221882172955</v>
      </c>
      <c r="O194">
        <v>11.786777843954736</v>
      </c>
      <c r="P194">
        <v>47.653097696584595</v>
      </c>
      <c r="Q194">
        <v>47.178982916170042</v>
      </c>
      <c r="R194">
        <v>121.78677784395478</v>
      </c>
      <c r="S194">
        <v>120.9948381973397</v>
      </c>
      <c r="T194">
        <v>88.76506740682008</v>
      </c>
      <c r="U194">
        <v>84.454282315622493</v>
      </c>
      <c r="V194">
        <v>2.1514368522803688</v>
      </c>
      <c r="W194">
        <v>60.542737831136627</v>
      </c>
      <c r="X194">
        <v>99</v>
      </c>
      <c r="Y194">
        <v>2630</v>
      </c>
      <c r="AD194">
        <v>5035</v>
      </c>
      <c r="AE194">
        <v>5036</v>
      </c>
      <c r="AF194">
        <v>5036</v>
      </c>
      <c r="AG194">
        <v>5037</v>
      </c>
      <c r="AH194">
        <v>5036</v>
      </c>
      <c r="AI194">
        <v>5034</v>
      </c>
      <c r="AJ194">
        <v>5037</v>
      </c>
      <c r="AK194">
        <v>5037</v>
      </c>
      <c r="AL194">
        <v>5044</v>
      </c>
      <c r="AM194">
        <v>5044</v>
      </c>
      <c r="AO194">
        <v>999</v>
      </c>
    </row>
    <row r="195" spans="1:41" x14ac:dyDescent="0.3">
      <c r="A195">
        <v>5</v>
      </c>
      <c r="B195">
        <v>2023</v>
      </c>
      <c r="C195">
        <v>99</v>
      </c>
      <c r="D195">
        <v>20</v>
      </c>
      <c r="E195">
        <v>45062</v>
      </c>
      <c r="F195">
        <v>170</v>
      </c>
      <c r="G195">
        <v>99</v>
      </c>
      <c r="H195">
        <v>7302</v>
      </c>
      <c r="I195">
        <v>83.36456450287595</v>
      </c>
      <c r="J195">
        <v>12.460435779816528</v>
      </c>
      <c r="K195">
        <v>14.515525812619453</v>
      </c>
      <c r="L195">
        <v>14.28955339805823</v>
      </c>
      <c r="M195">
        <v>58.854608030592573</v>
      </c>
      <c r="N195">
        <v>59.043000972762776</v>
      </c>
      <c r="O195">
        <v>11.564647429772585</v>
      </c>
      <c r="P195">
        <v>47.674058497419217</v>
      </c>
      <c r="Q195">
        <v>46.917813455657502</v>
      </c>
      <c r="R195">
        <v>121.7435505446207</v>
      </c>
      <c r="S195">
        <v>120.80794955092681</v>
      </c>
      <c r="T195">
        <v>88.037102001906561</v>
      </c>
      <c r="U195">
        <v>84.389246901811262</v>
      </c>
      <c r="V195">
        <v>2.0550900328029273</v>
      </c>
      <c r="W195">
        <v>60.799643933169001</v>
      </c>
      <c r="X195">
        <v>99</v>
      </c>
      <c r="Y195">
        <v>2068</v>
      </c>
      <c r="AD195">
        <v>5232</v>
      </c>
      <c r="AE195">
        <v>5230</v>
      </c>
      <c r="AF195">
        <v>5231</v>
      </c>
      <c r="AG195">
        <v>5233</v>
      </c>
      <c r="AH195">
        <v>5231</v>
      </c>
      <c r="AI195">
        <v>5232</v>
      </c>
      <c r="AJ195">
        <v>5233</v>
      </c>
      <c r="AK195">
        <v>5233</v>
      </c>
      <c r="AL195">
        <v>5245</v>
      </c>
      <c r="AM195">
        <v>5245</v>
      </c>
      <c r="AO195">
        <v>999</v>
      </c>
    </row>
    <row r="196" spans="1:41" x14ac:dyDescent="0.3">
      <c r="A196">
        <v>5</v>
      </c>
      <c r="B196">
        <v>2023</v>
      </c>
      <c r="C196">
        <v>99</v>
      </c>
      <c r="D196">
        <v>20</v>
      </c>
      <c r="E196">
        <v>45063</v>
      </c>
      <c r="G196">
        <v>99</v>
      </c>
      <c r="X196">
        <v>99</v>
      </c>
      <c r="AO196">
        <v>999</v>
      </c>
    </row>
    <row r="197" spans="1:41" x14ac:dyDescent="0.3">
      <c r="A197">
        <v>5</v>
      </c>
      <c r="B197">
        <v>2023</v>
      </c>
      <c r="C197">
        <v>99</v>
      </c>
      <c r="D197">
        <v>20</v>
      </c>
      <c r="E197">
        <v>45064</v>
      </c>
      <c r="G197">
        <v>99</v>
      </c>
      <c r="X197">
        <v>99</v>
      </c>
      <c r="AO197">
        <v>999</v>
      </c>
    </row>
    <row r="198" spans="1:41" x14ac:dyDescent="0.3">
      <c r="A198">
        <v>5</v>
      </c>
      <c r="B198">
        <v>2023</v>
      </c>
      <c r="C198">
        <v>99</v>
      </c>
      <c r="D198">
        <v>20</v>
      </c>
      <c r="E198">
        <v>45065</v>
      </c>
      <c r="F198">
        <v>170</v>
      </c>
      <c r="G198">
        <v>99</v>
      </c>
      <c r="H198">
        <v>4843</v>
      </c>
      <c r="I198">
        <v>85.628635143506429</v>
      </c>
      <c r="J198">
        <v>12.803445255474456</v>
      </c>
      <c r="K198">
        <v>15.049824970828448</v>
      </c>
      <c r="L198">
        <v>14.206393442622945</v>
      </c>
      <c r="M198">
        <v>58.863768961493747</v>
      </c>
      <c r="N198">
        <v>59.755664285714253</v>
      </c>
      <c r="O198">
        <v>11.742298716452751</v>
      </c>
      <c r="P198">
        <v>47.844716870986566</v>
      </c>
      <c r="Q198">
        <v>47.061551925320884</v>
      </c>
      <c r="R198">
        <v>122.1671528588098</v>
      </c>
      <c r="S198">
        <v>120.60326721120184</v>
      </c>
      <c r="T198">
        <v>88.723931375399701</v>
      </c>
      <c r="U198">
        <v>85.002209944751215</v>
      </c>
      <c r="V198">
        <v>2.2463797153539926</v>
      </c>
      <c r="W198">
        <v>60.547594466239936</v>
      </c>
      <c r="X198">
        <v>99</v>
      </c>
      <c r="Y198">
        <v>1405</v>
      </c>
      <c r="AD198">
        <v>3425</v>
      </c>
      <c r="AE198">
        <v>3428</v>
      </c>
      <c r="AF198">
        <v>3426</v>
      </c>
      <c r="AG198">
        <v>3428</v>
      </c>
      <c r="AH198">
        <v>3426</v>
      </c>
      <c r="AI198">
        <v>3428</v>
      </c>
      <c r="AJ198">
        <v>3428</v>
      </c>
      <c r="AK198">
        <v>3428</v>
      </c>
      <c r="AL198">
        <v>3439</v>
      </c>
      <c r="AM198">
        <v>3439</v>
      </c>
      <c r="AO198">
        <v>999</v>
      </c>
    </row>
    <row r="199" spans="1:41" x14ac:dyDescent="0.3">
      <c r="A199">
        <v>5</v>
      </c>
      <c r="B199">
        <v>2023</v>
      </c>
      <c r="C199">
        <v>99</v>
      </c>
      <c r="D199">
        <v>20</v>
      </c>
      <c r="E199">
        <v>45066</v>
      </c>
      <c r="G199">
        <v>99</v>
      </c>
      <c r="X199">
        <v>99</v>
      </c>
      <c r="AO199">
        <v>999</v>
      </c>
    </row>
    <row r="200" spans="1:41" x14ac:dyDescent="0.3">
      <c r="A200">
        <v>5</v>
      </c>
      <c r="B200">
        <v>2023</v>
      </c>
      <c r="C200">
        <v>99</v>
      </c>
      <c r="D200">
        <v>21</v>
      </c>
      <c r="E200">
        <v>45068</v>
      </c>
      <c r="F200">
        <v>170</v>
      </c>
      <c r="G200">
        <v>99</v>
      </c>
      <c r="H200">
        <v>7141</v>
      </c>
      <c r="I200">
        <v>85.121218316762224</v>
      </c>
      <c r="J200">
        <v>12.76573110004535</v>
      </c>
      <c r="K200">
        <v>14.962505653550419</v>
      </c>
      <c r="L200">
        <v>14.183641746854176</v>
      </c>
      <c r="M200">
        <v>58.944278606965199</v>
      </c>
      <c r="N200">
        <v>59.780218437615886</v>
      </c>
      <c r="O200">
        <v>11.701514124293791</v>
      </c>
      <c r="P200">
        <v>47.391264992079648</v>
      </c>
      <c r="Q200">
        <v>46.848834577958804</v>
      </c>
      <c r="R200">
        <v>122.11847162559349</v>
      </c>
      <c r="S200">
        <v>121.14440677966103</v>
      </c>
      <c r="T200">
        <v>88.829073698444972</v>
      </c>
      <c r="U200">
        <v>84.91020960108186</v>
      </c>
      <c r="V200">
        <v>2.1967745535050689</v>
      </c>
      <c r="W200">
        <v>60.627923260047602</v>
      </c>
      <c r="X200">
        <v>99</v>
      </c>
      <c r="Y200">
        <v>2707</v>
      </c>
      <c r="AD200">
        <v>4418</v>
      </c>
      <c r="AE200">
        <v>4422</v>
      </c>
      <c r="AF200">
        <v>4423</v>
      </c>
      <c r="AG200">
        <v>4425</v>
      </c>
      <c r="AH200">
        <v>4419</v>
      </c>
      <c r="AI200">
        <v>4419</v>
      </c>
      <c r="AJ200">
        <v>4423</v>
      </c>
      <c r="AK200">
        <v>4425</v>
      </c>
      <c r="AL200">
        <v>4437</v>
      </c>
      <c r="AM200">
        <v>4437</v>
      </c>
      <c r="AO200">
        <v>999</v>
      </c>
    </row>
    <row r="201" spans="1:41" x14ac:dyDescent="0.3">
      <c r="A201">
        <v>5</v>
      </c>
      <c r="B201">
        <v>2023</v>
      </c>
      <c r="C201">
        <v>99</v>
      </c>
      <c r="D201">
        <v>21</v>
      </c>
      <c r="E201">
        <v>45069</v>
      </c>
      <c r="F201">
        <v>170</v>
      </c>
      <c r="G201">
        <v>99</v>
      </c>
      <c r="H201">
        <v>6306</v>
      </c>
      <c r="I201">
        <v>86.238358705994358</v>
      </c>
      <c r="J201">
        <v>12.758571777940798</v>
      </c>
      <c r="K201">
        <v>14.889002932551328</v>
      </c>
      <c r="L201">
        <v>14.601622111463547</v>
      </c>
      <c r="M201">
        <v>59.490518084066416</v>
      </c>
      <c r="N201">
        <v>60.157382032667797</v>
      </c>
      <c r="O201">
        <v>11.64809384164219</v>
      </c>
      <c r="P201">
        <v>47.528347996089927</v>
      </c>
      <c r="Q201">
        <v>46.850403324370561</v>
      </c>
      <c r="R201">
        <v>120.94305962854348</v>
      </c>
      <c r="S201">
        <v>121.4027370478983</v>
      </c>
      <c r="T201">
        <v>88.579882812499918</v>
      </c>
      <c r="U201">
        <v>85.323974609375142</v>
      </c>
      <c r="V201">
        <v>2.1304311546105343</v>
      </c>
      <c r="W201">
        <v>60.509831906121136</v>
      </c>
      <c r="X201">
        <v>99</v>
      </c>
      <c r="Y201">
        <v>2218</v>
      </c>
      <c r="AD201">
        <v>4089</v>
      </c>
      <c r="AE201">
        <v>4092</v>
      </c>
      <c r="AF201">
        <v>4092</v>
      </c>
      <c r="AG201">
        <v>4092</v>
      </c>
      <c r="AH201">
        <v>4092</v>
      </c>
      <c r="AI201">
        <v>4091</v>
      </c>
      <c r="AJ201">
        <v>4092</v>
      </c>
      <c r="AK201">
        <v>4092</v>
      </c>
      <c r="AL201">
        <v>4096</v>
      </c>
      <c r="AM201">
        <v>4096</v>
      </c>
      <c r="AO201">
        <v>999</v>
      </c>
    </row>
    <row r="202" spans="1:41" x14ac:dyDescent="0.3">
      <c r="A202">
        <v>5</v>
      </c>
      <c r="B202">
        <v>2023</v>
      </c>
      <c r="C202">
        <v>99</v>
      </c>
      <c r="D202">
        <v>21</v>
      </c>
      <c r="E202">
        <v>45070</v>
      </c>
      <c r="F202">
        <v>170</v>
      </c>
      <c r="G202">
        <v>99</v>
      </c>
      <c r="H202">
        <v>6473</v>
      </c>
      <c r="I202">
        <v>85.26531129306359</v>
      </c>
      <c r="J202">
        <v>12.461435973353071</v>
      </c>
      <c r="K202">
        <v>14.761815490873172</v>
      </c>
      <c r="L202">
        <v>14.45436743215034</v>
      </c>
      <c r="M202">
        <v>58.488455846077869</v>
      </c>
      <c r="N202">
        <v>59.678026039479299</v>
      </c>
      <c r="O202">
        <v>11.808584114454872</v>
      </c>
      <c r="P202">
        <v>46.587959536146087</v>
      </c>
      <c r="Q202">
        <v>45.855909203059454</v>
      </c>
      <c r="R202">
        <v>121.95979279723728</v>
      </c>
      <c r="S202">
        <v>120.52294030587076</v>
      </c>
      <c r="T202">
        <v>87.758624078624123</v>
      </c>
      <c r="U202">
        <v>84.450958230958193</v>
      </c>
      <c r="V202">
        <v>2.3003795175201005</v>
      </c>
      <c r="W202">
        <v>60.546423605746959</v>
      </c>
      <c r="X202">
        <v>99</v>
      </c>
      <c r="Y202">
        <v>2402</v>
      </c>
      <c r="AD202">
        <v>4053</v>
      </c>
      <c r="AE202">
        <v>4054</v>
      </c>
      <c r="AF202">
        <v>4053</v>
      </c>
      <c r="AG202">
        <v>4054</v>
      </c>
      <c r="AH202">
        <v>4053</v>
      </c>
      <c r="AI202">
        <v>4053</v>
      </c>
      <c r="AJ202">
        <v>4054</v>
      </c>
      <c r="AK202">
        <v>4054</v>
      </c>
      <c r="AL202">
        <v>4070</v>
      </c>
      <c r="AM202">
        <v>4070</v>
      </c>
      <c r="AO202">
        <v>999</v>
      </c>
    </row>
    <row r="203" spans="1:41" x14ac:dyDescent="0.3">
      <c r="A203">
        <v>5</v>
      </c>
      <c r="B203">
        <v>2023</v>
      </c>
      <c r="C203">
        <v>99</v>
      </c>
      <c r="D203">
        <v>21</v>
      </c>
      <c r="E203">
        <v>45071</v>
      </c>
      <c r="F203">
        <v>170</v>
      </c>
      <c r="G203">
        <v>99</v>
      </c>
      <c r="H203">
        <v>6740</v>
      </c>
      <c r="I203">
        <v>84.322563798219306</v>
      </c>
      <c r="J203">
        <v>12.395903985906187</v>
      </c>
      <c r="K203">
        <v>14.555345358557002</v>
      </c>
      <c r="L203">
        <v>14.578628808864288</v>
      </c>
      <c r="M203">
        <v>58.861988561372755</v>
      </c>
      <c r="N203">
        <v>58.999824480369448</v>
      </c>
      <c r="O203">
        <v>11.760686015831157</v>
      </c>
      <c r="P203">
        <v>47.359216893972722</v>
      </c>
      <c r="Q203">
        <v>46.394192696876381</v>
      </c>
      <c r="R203">
        <v>121.30605060506056</v>
      </c>
      <c r="S203">
        <v>120.81398416886545</v>
      </c>
      <c r="T203">
        <v>87.756833588453745</v>
      </c>
      <c r="U203">
        <v>84.227859173409314</v>
      </c>
      <c r="V203">
        <v>2.159441372650817</v>
      </c>
      <c r="W203">
        <v>60.612017804154306</v>
      </c>
      <c r="X203">
        <v>99</v>
      </c>
      <c r="Y203">
        <v>2174</v>
      </c>
      <c r="AD203">
        <v>4541</v>
      </c>
      <c r="AE203">
        <v>4546</v>
      </c>
      <c r="AF203">
        <v>4547</v>
      </c>
      <c r="AG203">
        <v>4548</v>
      </c>
      <c r="AH203">
        <v>4546</v>
      </c>
      <c r="AI203">
        <v>4546</v>
      </c>
      <c r="AJ203">
        <v>4545</v>
      </c>
      <c r="AK203">
        <v>4548</v>
      </c>
      <c r="AL203">
        <v>4573</v>
      </c>
      <c r="AM203">
        <v>4573</v>
      </c>
      <c r="AO203">
        <v>999</v>
      </c>
    </row>
    <row r="204" spans="1:41" x14ac:dyDescent="0.3">
      <c r="A204">
        <v>5</v>
      </c>
      <c r="B204">
        <v>2023</v>
      </c>
      <c r="C204">
        <v>99</v>
      </c>
      <c r="D204">
        <v>21</v>
      </c>
      <c r="E204">
        <v>45072</v>
      </c>
      <c r="F204">
        <v>170</v>
      </c>
      <c r="G204">
        <v>99</v>
      </c>
      <c r="H204">
        <v>3043</v>
      </c>
      <c r="I204">
        <v>84.593545842918147</v>
      </c>
      <c r="J204">
        <v>12.880908693752744</v>
      </c>
      <c r="K204">
        <v>15.20558951965063</v>
      </c>
      <c r="L204">
        <v>14.480582655826549</v>
      </c>
      <c r="M204">
        <v>57.716244541484649</v>
      </c>
      <c r="N204">
        <v>59.905704607045998</v>
      </c>
      <c r="O204">
        <v>11.764803493449817</v>
      </c>
      <c r="P204">
        <v>49.118340611353695</v>
      </c>
      <c r="Q204">
        <v>48.96637554585152</v>
      </c>
      <c r="R204">
        <v>123.3930131004367</v>
      </c>
      <c r="S204">
        <v>127.69650655021836</v>
      </c>
      <c r="T204">
        <v>87.61686956521747</v>
      </c>
      <c r="U204">
        <v>84.019739130434687</v>
      </c>
      <c r="V204">
        <v>2.3246808258978886</v>
      </c>
      <c r="W204">
        <v>60.22970752546825</v>
      </c>
      <c r="X204">
        <v>99</v>
      </c>
      <c r="Y204">
        <v>738</v>
      </c>
      <c r="AD204">
        <v>2289</v>
      </c>
      <c r="AE204">
        <v>2290</v>
      </c>
      <c r="AF204">
        <v>2289</v>
      </c>
      <c r="AG204">
        <v>2290</v>
      </c>
      <c r="AH204">
        <v>2290</v>
      </c>
      <c r="AI204">
        <v>2290</v>
      </c>
      <c r="AJ204">
        <v>2290</v>
      </c>
      <c r="AK204">
        <v>2290</v>
      </c>
      <c r="AL204">
        <v>2300</v>
      </c>
      <c r="AM204">
        <v>2300</v>
      </c>
      <c r="AO204">
        <v>999</v>
      </c>
    </row>
    <row r="205" spans="1:41" x14ac:dyDescent="0.3">
      <c r="A205">
        <v>5</v>
      </c>
      <c r="B205">
        <v>2023</v>
      </c>
      <c r="C205">
        <v>99</v>
      </c>
      <c r="D205">
        <v>21</v>
      </c>
      <c r="E205">
        <v>45073</v>
      </c>
      <c r="G205">
        <v>99</v>
      </c>
      <c r="X205">
        <v>99</v>
      </c>
      <c r="AO205">
        <v>999</v>
      </c>
    </row>
    <row r="206" spans="1:41" x14ac:dyDescent="0.3">
      <c r="A206">
        <v>5</v>
      </c>
      <c r="B206">
        <v>2023</v>
      </c>
      <c r="C206">
        <v>99</v>
      </c>
      <c r="D206">
        <v>22</v>
      </c>
      <c r="E206">
        <v>45075</v>
      </c>
      <c r="G206">
        <v>99</v>
      </c>
      <c r="X206">
        <v>99</v>
      </c>
      <c r="AO206">
        <v>999</v>
      </c>
    </row>
    <row r="207" spans="1:41" x14ac:dyDescent="0.3">
      <c r="A207">
        <v>5</v>
      </c>
      <c r="B207">
        <v>2023</v>
      </c>
      <c r="C207">
        <v>99</v>
      </c>
      <c r="D207">
        <v>22</v>
      </c>
      <c r="E207">
        <v>45076</v>
      </c>
      <c r="F207">
        <v>170</v>
      </c>
      <c r="G207">
        <v>99</v>
      </c>
      <c r="H207">
        <v>6823</v>
      </c>
      <c r="I207">
        <v>85.420420636083776</v>
      </c>
      <c r="J207">
        <v>13.23079439252337</v>
      </c>
      <c r="K207">
        <v>15.34217036172695</v>
      </c>
      <c r="L207">
        <v>14.267624041952365</v>
      </c>
      <c r="M207">
        <v>59.477852975496013</v>
      </c>
      <c r="N207">
        <v>59.977687651331763</v>
      </c>
      <c r="O207">
        <v>11.87323549965059</v>
      </c>
      <c r="P207">
        <v>47.950128175250541</v>
      </c>
      <c r="Q207">
        <v>47.360522022838509</v>
      </c>
      <c r="R207">
        <v>122.59585371535056</v>
      </c>
      <c r="S207">
        <v>123.05683671092478</v>
      </c>
      <c r="T207">
        <v>88.154982738779765</v>
      </c>
      <c r="U207">
        <v>85.007180667433758</v>
      </c>
      <c r="V207">
        <v>2.111375969203575</v>
      </c>
      <c r="W207">
        <v>60.40949728858272</v>
      </c>
      <c r="X207">
        <v>99</v>
      </c>
      <c r="Y207">
        <v>2489</v>
      </c>
      <c r="AD207">
        <v>4280</v>
      </c>
      <c r="AE207">
        <v>4285</v>
      </c>
      <c r="AF207">
        <v>4288</v>
      </c>
      <c r="AG207">
        <v>4293</v>
      </c>
      <c r="AH207">
        <v>4291</v>
      </c>
      <c r="AI207">
        <v>4291</v>
      </c>
      <c r="AJ207">
        <v>4293</v>
      </c>
      <c r="AK207">
        <v>4293</v>
      </c>
      <c r="AL207">
        <v>4345</v>
      </c>
      <c r="AM207">
        <v>4345</v>
      </c>
      <c r="AO207">
        <v>999</v>
      </c>
    </row>
    <row r="208" spans="1:41" x14ac:dyDescent="0.3">
      <c r="A208">
        <v>5</v>
      </c>
      <c r="B208">
        <v>2023</v>
      </c>
      <c r="C208">
        <v>99</v>
      </c>
      <c r="D208">
        <v>22</v>
      </c>
      <c r="E208">
        <v>45077</v>
      </c>
      <c r="F208">
        <v>170</v>
      </c>
      <c r="G208">
        <v>99</v>
      </c>
      <c r="H208">
        <v>7456</v>
      </c>
      <c r="I208">
        <v>85.461123927038429</v>
      </c>
      <c r="J208">
        <v>12.941011578305938</v>
      </c>
      <c r="K208">
        <v>15.059870024370412</v>
      </c>
      <c r="L208">
        <v>13.991968127490056</v>
      </c>
      <c r="M208">
        <v>59.345125913891138</v>
      </c>
      <c r="N208">
        <v>59.268148740503705</v>
      </c>
      <c r="O208">
        <v>11.854467912266424</v>
      </c>
      <c r="P208">
        <v>47.12896019496344</v>
      </c>
      <c r="Q208">
        <v>46.43805848903331</v>
      </c>
      <c r="R208">
        <v>120.30727051177902</v>
      </c>
      <c r="S208">
        <v>120.31803411860275</v>
      </c>
      <c r="T208">
        <v>88.82813765182199</v>
      </c>
      <c r="U208">
        <v>85.473967611336221</v>
      </c>
      <c r="V208">
        <v>2.1188584460644786</v>
      </c>
      <c r="W208">
        <v>60.603943133047217</v>
      </c>
      <c r="X208">
        <v>99</v>
      </c>
      <c r="Y208">
        <v>2519</v>
      </c>
      <c r="AD208">
        <v>4923</v>
      </c>
      <c r="AE208">
        <v>4924</v>
      </c>
      <c r="AF208">
        <v>4923</v>
      </c>
      <c r="AG208">
        <v>4924</v>
      </c>
      <c r="AH208">
        <v>4924</v>
      </c>
      <c r="AI208">
        <v>4924</v>
      </c>
      <c r="AJ208">
        <v>4924</v>
      </c>
      <c r="AK208">
        <v>4924</v>
      </c>
      <c r="AL208">
        <v>4940</v>
      </c>
      <c r="AM208">
        <v>4940</v>
      </c>
      <c r="AO208">
        <v>999</v>
      </c>
    </row>
    <row r="209" spans="1:41" x14ac:dyDescent="0.3">
      <c r="A209">
        <v>5</v>
      </c>
      <c r="B209">
        <v>2023</v>
      </c>
      <c r="C209">
        <v>99</v>
      </c>
      <c r="D209">
        <v>22</v>
      </c>
      <c r="E209">
        <v>45078</v>
      </c>
      <c r="F209">
        <v>170</v>
      </c>
      <c r="G209">
        <v>99</v>
      </c>
      <c r="H209">
        <v>7698</v>
      </c>
      <c r="I209">
        <v>85.924632372044869</v>
      </c>
      <c r="J209">
        <v>12.921381578947372</v>
      </c>
      <c r="K209">
        <v>15.193826484018278</v>
      </c>
      <c r="L209">
        <v>14.451211983658656</v>
      </c>
      <c r="M209">
        <v>59.200584474885936</v>
      </c>
      <c r="N209">
        <v>59.059918070095421</v>
      </c>
      <c r="O209">
        <v>11.973917808219165</v>
      </c>
      <c r="P209">
        <v>47.285348922177562</v>
      </c>
      <c r="Q209">
        <v>46.738447488584491</v>
      </c>
      <c r="R209">
        <v>121.07981735159817</v>
      </c>
      <c r="S209">
        <v>121.0060262965668</v>
      </c>
      <c r="T209">
        <v>88.98537117903912</v>
      </c>
      <c r="U209">
        <v>85.426455604075869</v>
      </c>
      <c r="V209">
        <v>2.2724449050709055</v>
      </c>
      <c r="W209">
        <v>60.355546895297486</v>
      </c>
      <c r="X209">
        <v>99</v>
      </c>
      <c r="Y209">
        <v>2211</v>
      </c>
      <c r="AD209">
        <v>5472</v>
      </c>
      <c r="AE209">
        <v>5475</v>
      </c>
      <c r="AF209">
        <v>5476</v>
      </c>
      <c r="AG209">
        <v>5475</v>
      </c>
      <c r="AH209">
        <v>5474</v>
      </c>
      <c r="AI209">
        <v>5475</v>
      </c>
      <c r="AJ209">
        <v>5475</v>
      </c>
      <c r="AK209">
        <v>5476</v>
      </c>
      <c r="AL209">
        <v>5496</v>
      </c>
      <c r="AM209">
        <v>5496</v>
      </c>
      <c r="AO209">
        <v>999</v>
      </c>
    </row>
    <row r="210" spans="1:41" x14ac:dyDescent="0.3">
      <c r="A210">
        <v>5</v>
      </c>
      <c r="B210">
        <v>2023</v>
      </c>
      <c r="C210">
        <v>99</v>
      </c>
      <c r="D210">
        <v>22</v>
      </c>
      <c r="E210">
        <v>45079</v>
      </c>
      <c r="F210">
        <v>170</v>
      </c>
      <c r="G210">
        <v>99</v>
      </c>
      <c r="H210">
        <v>5704</v>
      </c>
      <c r="I210">
        <v>85.996246493688673</v>
      </c>
      <c r="J210">
        <v>13.153874202370096</v>
      </c>
      <c r="K210">
        <v>15.545259799453076</v>
      </c>
      <c r="L210">
        <v>14.51268311488049</v>
      </c>
      <c r="M210">
        <v>59.376663628076763</v>
      </c>
      <c r="N210">
        <v>59.917243243243213</v>
      </c>
      <c r="O210">
        <v>12.005355515041025</v>
      </c>
      <c r="P210">
        <v>47.523017319963529</v>
      </c>
      <c r="Q210">
        <v>47.10994525547445</v>
      </c>
      <c r="R210">
        <v>122.32634457611664</v>
      </c>
      <c r="S210">
        <v>124.12947344426721</v>
      </c>
      <c r="T210">
        <v>89.112386569873053</v>
      </c>
      <c r="U210">
        <v>85.526588021778437</v>
      </c>
      <c r="V210">
        <v>2.3913855970829805</v>
      </c>
      <c r="W210">
        <v>60.129558204768578</v>
      </c>
      <c r="X210">
        <v>99</v>
      </c>
      <c r="Y210">
        <v>1297</v>
      </c>
      <c r="AD210">
        <v>4388</v>
      </c>
      <c r="AE210">
        <v>4388</v>
      </c>
      <c r="AF210">
        <v>4385</v>
      </c>
      <c r="AG210">
        <v>4388</v>
      </c>
      <c r="AH210">
        <v>4388</v>
      </c>
      <c r="AI210">
        <v>4384</v>
      </c>
      <c r="AJ210">
        <v>4388</v>
      </c>
      <c r="AK210">
        <v>4387</v>
      </c>
      <c r="AL210">
        <v>4408</v>
      </c>
      <c r="AM210">
        <v>4408</v>
      </c>
      <c r="AO210">
        <v>999</v>
      </c>
    </row>
    <row r="211" spans="1:41" x14ac:dyDescent="0.3">
      <c r="A211">
        <v>5</v>
      </c>
      <c r="B211">
        <v>2023</v>
      </c>
      <c r="C211">
        <v>99</v>
      </c>
      <c r="D211">
        <v>22</v>
      </c>
      <c r="E211">
        <v>45080</v>
      </c>
      <c r="G211">
        <v>99</v>
      </c>
      <c r="X211">
        <v>99</v>
      </c>
      <c r="AO211">
        <v>999</v>
      </c>
    </row>
    <row r="212" spans="1:41" x14ac:dyDescent="0.3">
      <c r="A212">
        <v>5</v>
      </c>
      <c r="B212">
        <v>2023</v>
      </c>
      <c r="C212">
        <v>99</v>
      </c>
      <c r="D212">
        <v>23</v>
      </c>
      <c r="E212">
        <v>45082</v>
      </c>
      <c r="F212">
        <v>170</v>
      </c>
      <c r="G212">
        <v>99</v>
      </c>
      <c r="H212">
        <v>6486</v>
      </c>
      <c r="I212">
        <v>84.252210915819077</v>
      </c>
      <c r="J212">
        <v>12.532072654889229</v>
      </c>
      <c r="K212">
        <v>14.614424272569044</v>
      </c>
      <c r="L212">
        <v>14.002559104106171</v>
      </c>
      <c r="M212">
        <v>58.36120368067656</v>
      </c>
      <c r="N212">
        <v>59.155705394190896</v>
      </c>
      <c r="O212">
        <v>11.824365987071156</v>
      </c>
      <c r="P212">
        <v>47.036069651741293</v>
      </c>
      <c r="Q212">
        <v>47.116886346679927</v>
      </c>
      <c r="R212">
        <v>119.5634012928891</v>
      </c>
      <c r="S212">
        <v>121.5546991546494</v>
      </c>
      <c r="T212">
        <v>86.858959253804443</v>
      </c>
      <c r="U212">
        <v>83.353608247422798</v>
      </c>
      <c r="V212">
        <v>2.0823516176798123</v>
      </c>
      <c r="W212">
        <v>60.825624421831641</v>
      </c>
      <c r="X212">
        <v>99</v>
      </c>
      <c r="Y212">
        <v>2418</v>
      </c>
      <c r="AD212">
        <v>4019</v>
      </c>
      <c r="AE212">
        <v>4021</v>
      </c>
      <c r="AF212">
        <v>4020</v>
      </c>
      <c r="AG212">
        <v>4022</v>
      </c>
      <c r="AH212">
        <v>4020</v>
      </c>
      <c r="AI212">
        <v>4021</v>
      </c>
      <c r="AJ212">
        <v>4022</v>
      </c>
      <c r="AK212">
        <v>4022</v>
      </c>
      <c r="AL212">
        <v>4074</v>
      </c>
      <c r="AM212">
        <v>4074</v>
      </c>
      <c r="AO212">
        <v>999</v>
      </c>
    </row>
    <row r="213" spans="1:41" x14ac:dyDescent="0.3">
      <c r="A213">
        <v>5</v>
      </c>
      <c r="B213">
        <v>2023</v>
      </c>
      <c r="C213">
        <v>99</v>
      </c>
      <c r="D213">
        <v>23</v>
      </c>
      <c r="E213">
        <v>45083</v>
      </c>
      <c r="F213">
        <v>170</v>
      </c>
      <c r="G213">
        <v>99</v>
      </c>
      <c r="H213">
        <v>7266</v>
      </c>
      <c r="I213">
        <v>83.789115056427249</v>
      </c>
      <c r="J213">
        <v>12.682475083056469</v>
      </c>
      <c r="K213">
        <v>14.775804108736304</v>
      </c>
      <c r="L213">
        <v>14.095039272426609</v>
      </c>
      <c r="M213">
        <v>58.331313550529195</v>
      </c>
      <c r="N213">
        <v>58.633944536423783</v>
      </c>
      <c r="O213">
        <v>12.026995645863536</v>
      </c>
      <c r="P213">
        <v>47.847063706163112</v>
      </c>
      <c r="Q213">
        <v>47.798755186721991</v>
      </c>
      <c r="R213">
        <v>121.64752228903176</v>
      </c>
      <c r="S213">
        <v>122.9624714907734</v>
      </c>
      <c r="T213">
        <v>87.731225459805856</v>
      </c>
      <c r="U213">
        <v>84.422318660880379</v>
      </c>
      <c r="V213">
        <v>2.093329025679834</v>
      </c>
      <c r="W213">
        <v>60.627855766584091</v>
      </c>
      <c r="X213">
        <v>99</v>
      </c>
      <c r="Y213">
        <v>2424</v>
      </c>
      <c r="AD213">
        <v>4816</v>
      </c>
      <c r="AE213">
        <v>4819</v>
      </c>
      <c r="AF213">
        <v>4821</v>
      </c>
      <c r="AG213">
        <v>4823</v>
      </c>
      <c r="AH213">
        <v>4819</v>
      </c>
      <c r="AI213">
        <v>4820</v>
      </c>
      <c r="AJ213">
        <v>4823</v>
      </c>
      <c r="AK213">
        <v>4823</v>
      </c>
      <c r="AL213">
        <v>4839</v>
      </c>
      <c r="AM213">
        <v>4839</v>
      </c>
      <c r="AO213">
        <v>999</v>
      </c>
    </row>
    <row r="214" spans="1:41" x14ac:dyDescent="0.3">
      <c r="A214">
        <v>5</v>
      </c>
      <c r="B214">
        <v>2023</v>
      </c>
      <c r="C214">
        <v>99</v>
      </c>
      <c r="D214">
        <v>23</v>
      </c>
      <c r="E214">
        <v>45084</v>
      </c>
      <c r="F214">
        <v>170</v>
      </c>
      <c r="G214">
        <v>99</v>
      </c>
      <c r="H214">
        <v>5844</v>
      </c>
      <c r="I214">
        <v>85.221375770020785</v>
      </c>
      <c r="J214">
        <v>13.145913895333839</v>
      </c>
      <c r="K214">
        <v>15.398092783505181</v>
      </c>
      <c r="L214">
        <v>14.093310985043788</v>
      </c>
      <c r="M214">
        <v>59.074175257731994</v>
      </c>
      <c r="N214">
        <v>58.962713178294607</v>
      </c>
      <c r="O214">
        <v>11.756053580628517</v>
      </c>
      <c r="P214">
        <v>48.139690721649487</v>
      </c>
      <c r="Q214">
        <v>47.583719732096874</v>
      </c>
      <c r="R214">
        <v>124.10303967027303</v>
      </c>
      <c r="S214">
        <v>123.67413704276144</v>
      </c>
      <c r="T214">
        <v>88.983854433623804</v>
      </c>
      <c r="U214">
        <v>85.226037929267179</v>
      </c>
      <c r="V214">
        <v>2.252178888171338</v>
      </c>
      <c r="W214">
        <v>60.376283367556482</v>
      </c>
      <c r="X214">
        <v>99</v>
      </c>
      <c r="Y214">
        <v>1943</v>
      </c>
      <c r="AD214">
        <v>3879</v>
      </c>
      <c r="AE214">
        <v>3880</v>
      </c>
      <c r="AF214">
        <v>3881</v>
      </c>
      <c r="AG214">
        <v>3882</v>
      </c>
      <c r="AH214">
        <v>3880</v>
      </c>
      <c r="AI214">
        <v>3882</v>
      </c>
      <c r="AJ214">
        <v>3882</v>
      </c>
      <c r="AK214">
        <v>3882</v>
      </c>
      <c r="AL214">
        <v>3902</v>
      </c>
      <c r="AM214">
        <v>3902</v>
      </c>
      <c r="AO214">
        <v>999</v>
      </c>
    </row>
    <row r="215" spans="1:41" x14ac:dyDescent="0.3">
      <c r="A215">
        <v>5</v>
      </c>
      <c r="B215">
        <v>2023</v>
      </c>
      <c r="C215">
        <v>99</v>
      </c>
      <c r="D215">
        <v>23</v>
      </c>
      <c r="E215">
        <v>45085</v>
      </c>
      <c r="F215">
        <v>170</v>
      </c>
      <c r="G215">
        <v>99</v>
      </c>
      <c r="H215">
        <v>5974</v>
      </c>
      <c r="I215">
        <v>85.466975225979439</v>
      </c>
      <c r="J215">
        <v>12.768126272912429</v>
      </c>
      <c r="K215">
        <v>14.856502926953436</v>
      </c>
      <c r="L215">
        <v>14.569728663048826</v>
      </c>
      <c r="M215">
        <v>58.313514889284782</v>
      </c>
      <c r="N215">
        <v>59.906780415430312</v>
      </c>
      <c r="O215">
        <v>11.52152671755722</v>
      </c>
      <c r="P215">
        <v>48.367938931297722</v>
      </c>
      <c r="Q215">
        <v>48.027989821882954</v>
      </c>
      <c r="R215">
        <v>125.73994910941478</v>
      </c>
      <c r="S215">
        <v>126.16157760814248</v>
      </c>
      <c r="T215">
        <v>88.343111337061558</v>
      </c>
      <c r="U215">
        <v>84.182409761057428</v>
      </c>
      <c r="V215">
        <v>2.0883766540410047</v>
      </c>
      <c r="W215">
        <v>60.419651824573137</v>
      </c>
      <c r="X215">
        <v>99</v>
      </c>
      <c r="Y215">
        <v>2035</v>
      </c>
      <c r="AD215">
        <v>3928</v>
      </c>
      <c r="AE215">
        <v>3929</v>
      </c>
      <c r="AF215">
        <v>3930</v>
      </c>
      <c r="AG215">
        <v>3930</v>
      </c>
      <c r="AH215">
        <v>3930</v>
      </c>
      <c r="AI215">
        <v>3930</v>
      </c>
      <c r="AJ215">
        <v>3930</v>
      </c>
      <c r="AK215">
        <v>3930</v>
      </c>
      <c r="AL215">
        <v>3934</v>
      </c>
      <c r="AM215">
        <v>3934</v>
      </c>
      <c r="AO215">
        <v>999</v>
      </c>
    </row>
    <row r="216" spans="1:41" x14ac:dyDescent="0.3">
      <c r="A216">
        <v>5</v>
      </c>
      <c r="B216">
        <v>2023</v>
      </c>
      <c r="C216">
        <v>99</v>
      </c>
      <c r="D216">
        <v>23</v>
      </c>
      <c r="E216">
        <v>45086</v>
      </c>
      <c r="F216">
        <v>170</v>
      </c>
      <c r="G216">
        <v>99</v>
      </c>
      <c r="H216">
        <v>3999</v>
      </c>
      <c r="I216">
        <v>84.965486371592817</v>
      </c>
      <c r="J216">
        <v>12.748945454545449</v>
      </c>
      <c r="K216">
        <v>14.758139534883689</v>
      </c>
      <c r="L216">
        <v>14.143535108958838</v>
      </c>
      <c r="M216">
        <v>58.111918604651251</v>
      </c>
      <c r="N216">
        <v>60.073559322033901</v>
      </c>
      <c r="O216">
        <v>11.570214311660008</v>
      </c>
      <c r="P216">
        <v>49.07921511627908</v>
      </c>
      <c r="Q216">
        <v>48.604068289139114</v>
      </c>
      <c r="R216">
        <v>123.47402833272795</v>
      </c>
      <c r="S216">
        <v>126.83545223392665</v>
      </c>
      <c r="T216">
        <v>87.072220210068849</v>
      </c>
      <c r="U216">
        <v>83.900108656283749</v>
      </c>
      <c r="V216">
        <v>2.0091940803382498</v>
      </c>
      <c r="W216">
        <v>60.628407101775437</v>
      </c>
      <c r="X216">
        <v>99</v>
      </c>
      <c r="Y216">
        <v>1247</v>
      </c>
      <c r="AD216">
        <v>2750</v>
      </c>
      <c r="AE216">
        <v>2752</v>
      </c>
      <c r="AF216">
        <v>2752</v>
      </c>
      <c r="AG216">
        <v>2753</v>
      </c>
      <c r="AH216">
        <v>2752</v>
      </c>
      <c r="AI216">
        <v>2753</v>
      </c>
      <c r="AJ216">
        <v>2753</v>
      </c>
      <c r="AK216">
        <v>2753</v>
      </c>
      <c r="AL216">
        <v>2761</v>
      </c>
      <c r="AM216">
        <v>2761</v>
      </c>
      <c r="AO216">
        <v>999</v>
      </c>
    </row>
    <row r="217" spans="1:41" x14ac:dyDescent="0.3">
      <c r="A217">
        <v>5</v>
      </c>
      <c r="B217">
        <v>2023</v>
      </c>
      <c r="C217">
        <v>99</v>
      </c>
      <c r="D217">
        <v>23</v>
      </c>
      <c r="E217">
        <v>45087</v>
      </c>
      <c r="G217">
        <v>99</v>
      </c>
      <c r="X217">
        <v>99</v>
      </c>
      <c r="AO217">
        <v>999</v>
      </c>
    </row>
    <row r="218" spans="1:41" x14ac:dyDescent="0.3">
      <c r="A218">
        <v>5</v>
      </c>
      <c r="B218">
        <v>2023</v>
      </c>
      <c r="C218">
        <v>99</v>
      </c>
      <c r="D218">
        <v>24</v>
      </c>
      <c r="E218">
        <v>45089</v>
      </c>
      <c r="F218">
        <v>170</v>
      </c>
      <c r="G218">
        <v>99</v>
      </c>
      <c r="H218">
        <v>5958</v>
      </c>
      <c r="I218">
        <v>84.155411211816016</v>
      </c>
      <c r="J218">
        <v>12.813811420982724</v>
      </c>
      <c r="K218">
        <v>15.13381142098272</v>
      </c>
      <c r="L218">
        <v>14.528155473781023</v>
      </c>
      <c r="M218">
        <v>58.599628154050414</v>
      </c>
      <c r="N218">
        <v>58.993050299953808</v>
      </c>
      <c r="O218">
        <v>11.4038767923526</v>
      </c>
      <c r="P218">
        <v>47.384860557768917</v>
      </c>
      <c r="Q218">
        <v>46.765002655337213</v>
      </c>
      <c r="R218">
        <v>125.87440254912376</v>
      </c>
      <c r="S218">
        <v>126.4843335103558</v>
      </c>
      <c r="T218">
        <v>88.154836999735181</v>
      </c>
      <c r="U218">
        <v>84.304956268221588</v>
      </c>
      <c r="V218">
        <v>2.3199999999999945</v>
      </c>
      <c r="W218">
        <v>60.354481369587113</v>
      </c>
      <c r="X218">
        <v>99</v>
      </c>
      <c r="Y218">
        <v>2185</v>
      </c>
      <c r="AD218">
        <v>3765</v>
      </c>
      <c r="AE218">
        <v>3765</v>
      </c>
      <c r="AF218">
        <v>3764</v>
      </c>
      <c r="AG218">
        <v>3766</v>
      </c>
      <c r="AH218">
        <v>3765</v>
      </c>
      <c r="AI218">
        <v>3766</v>
      </c>
      <c r="AJ218">
        <v>3766</v>
      </c>
      <c r="AK218">
        <v>3766</v>
      </c>
      <c r="AL218">
        <v>3773</v>
      </c>
      <c r="AM218">
        <v>3773</v>
      </c>
      <c r="AO218">
        <v>999</v>
      </c>
    </row>
    <row r="219" spans="1:41" x14ac:dyDescent="0.3">
      <c r="A219">
        <v>5</v>
      </c>
      <c r="B219">
        <v>2023</v>
      </c>
      <c r="C219">
        <v>99</v>
      </c>
      <c r="D219">
        <v>24</v>
      </c>
      <c r="E219">
        <v>45090</v>
      </c>
      <c r="F219">
        <v>170</v>
      </c>
      <c r="G219">
        <v>99</v>
      </c>
      <c r="H219">
        <v>6920</v>
      </c>
      <c r="I219">
        <v>84.698323699422403</v>
      </c>
      <c r="J219">
        <v>13.092953736654804</v>
      </c>
      <c r="K219">
        <v>15.150438700497977</v>
      </c>
      <c r="L219">
        <v>14.370234462225564</v>
      </c>
      <c r="M219">
        <v>58.862793455062999</v>
      </c>
      <c r="N219">
        <v>58.51789493293591</v>
      </c>
      <c r="O219">
        <v>11.672468579558904</v>
      </c>
      <c r="P219">
        <v>47.566619250829774</v>
      </c>
      <c r="Q219">
        <v>46.958985301090557</v>
      </c>
      <c r="R219">
        <v>120.78254683424238</v>
      </c>
      <c r="S219">
        <v>122.06709340919868</v>
      </c>
      <c r="T219">
        <v>88.824539877300566</v>
      </c>
      <c r="U219">
        <v>84.778102878716567</v>
      </c>
      <c r="V219">
        <v>2.0574849638431711</v>
      </c>
      <c r="W219">
        <v>60.345375722543345</v>
      </c>
      <c r="X219">
        <v>99</v>
      </c>
      <c r="Y219">
        <v>2689</v>
      </c>
      <c r="AD219">
        <v>4215</v>
      </c>
      <c r="AE219">
        <v>4217</v>
      </c>
      <c r="AF219">
        <v>4218</v>
      </c>
      <c r="AG219">
        <v>4217</v>
      </c>
      <c r="AH219">
        <v>4218</v>
      </c>
      <c r="AI219">
        <v>4218</v>
      </c>
      <c r="AJ219">
        <v>4217</v>
      </c>
      <c r="AK219">
        <v>4218</v>
      </c>
      <c r="AL219">
        <v>4238</v>
      </c>
      <c r="AM219">
        <v>4238</v>
      </c>
      <c r="AO219">
        <v>999</v>
      </c>
    </row>
    <row r="220" spans="1:41" x14ac:dyDescent="0.3">
      <c r="A220">
        <v>5</v>
      </c>
      <c r="B220">
        <v>2023</v>
      </c>
      <c r="C220">
        <v>99</v>
      </c>
      <c r="D220">
        <v>24</v>
      </c>
      <c r="E220">
        <v>45091</v>
      </c>
      <c r="F220">
        <v>170</v>
      </c>
      <c r="G220">
        <v>99</v>
      </c>
      <c r="H220">
        <v>5622</v>
      </c>
      <c r="I220">
        <v>84.574461045891098</v>
      </c>
      <c r="J220">
        <v>12.592358517667316</v>
      </c>
      <c r="K220">
        <v>14.799655271473702</v>
      </c>
      <c r="L220">
        <v>14.193322580645169</v>
      </c>
      <c r="M220">
        <v>59.294685435219819</v>
      </c>
      <c r="N220">
        <v>58.582298170075376</v>
      </c>
      <c r="O220">
        <v>11.71134731399019</v>
      </c>
      <c r="P220">
        <v>47.239586325768471</v>
      </c>
      <c r="Q220">
        <v>46.748922723355349</v>
      </c>
      <c r="R220">
        <v>119.67739155415111</v>
      </c>
      <c r="S220">
        <v>120.2111462223499</v>
      </c>
      <c r="T220">
        <v>87.765958668197413</v>
      </c>
      <c r="U220">
        <v>85.293857634902309</v>
      </c>
      <c r="V220">
        <v>2.2072967538063875</v>
      </c>
      <c r="W220">
        <v>57.715759516186409</v>
      </c>
      <c r="X220">
        <v>99</v>
      </c>
      <c r="Y220">
        <v>1868</v>
      </c>
      <c r="AD220">
        <v>3481</v>
      </c>
      <c r="AE220">
        <v>3481</v>
      </c>
      <c r="AF220">
        <v>3480</v>
      </c>
      <c r="AG220">
        <v>3481</v>
      </c>
      <c r="AH220">
        <v>3481</v>
      </c>
      <c r="AI220">
        <v>3481</v>
      </c>
      <c r="AJ220">
        <v>3481</v>
      </c>
      <c r="AK220">
        <v>3481</v>
      </c>
      <c r="AL220">
        <v>3484</v>
      </c>
      <c r="AM220">
        <v>3484</v>
      </c>
      <c r="AO220">
        <v>999</v>
      </c>
    </row>
    <row r="221" spans="1:41" x14ac:dyDescent="0.3">
      <c r="A221">
        <v>5</v>
      </c>
      <c r="B221">
        <v>2023</v>
      </c>
      <c r="C221">
        <v>99</v>
      </c>
      <c r="D221">
        <v>24</v>
      </c>
      <c r="E221">
        <v>45092</v>
      </c>
      <c r="F221">
        <v>170</v>
      </c>
      <c r="G221">
        <v>99</v>
      </c>
      <c r="H221">
        <v>6064</v>
      </c>
      <c r="I221">
        <v>85.162094327176149</v>
      </c>
      <c r="J221">
        <v>12.708472121650956</v>
      </c>
      <c r="K221">
        <v>14.797443318861578</v>
      </c>
      <c r="L221">
        <v>14.603851422550038</v>
      </c>
      <c r="M221">
        <v>59.10443801254236</v>
      </c>
      <c r="N221">
        <v>59.25460970464141</v>
      </c>
      <c r="O221">
        <v>11.591126115264052</v>
      </c>
      <c r="P221">
        <v>47.60410132689988</v>
      </c>
      <c r="Q221">
        <v>46.74240231548481</v>
      </c>
      <c r="R221">
        <v>122.6059802266699</v>
      </c>
      <c r="S221">
        <v>122.28092597058117</v>
      </c>
      <c r="T221">
        <v>88.075708113298205</v>
      </c>
      <c r="U221">
        <v>84.586941910705562</v>
      </c>
      <c r="V221">
        <v>2.0889711972106166</v>
      </c>
      <c r="W221">
        <v>60.488786279683374</v>
      </c>
      <c r="X221">
        <v>99</v>
      </c>
      <c r="Y221">
        <v>1904</v>
      </c>
      <c r="AD221">
        <v>4143</v>
      </c>
      <c r="AE221">
        <v>4146</v>
      </c>
      <c r="AF221">
        <v>4147</v>
      </c>
      <c r="AG221">
        <v>4147</v>
      </c>
      <c r="AH221">
        <v>4145</v>
      </c>
      <c r="AI221">
        <v>4146</v>
      </c>
      <c r="AJ221">
        <v>4147</v>
      </c>
      <c r="AK221">
        <v>4147</v>
      </c>
      <c r="AL221">
        <v>4166</v>
      </c>
      <c r="AM221">
        <v>4166</v>
      </c>
      <c r="AO221">
        <v>999</v>
      </c>
    </row>
    <row r="222" spans="1:41" x14ac:dyDescent="0.3">
      <c r="A222">
        <v>5</v>
      </c>
      <c r="B222">
        <v>2023</v>
      </c>
      <c r="C222">
        <v>99</v>
      </c>
      <c r="D222">
        <v>24</v>
      </c>
      <c r="E222">
        <v>45093</v>
      </c>
      <c r="F222">
        <v>170</v>
      </c>
      <c r="G222">
        <v>99</v>
      </c>
      <c r="H222">
        <v>4194</v>
      </c>
      <c r="I222">
        <v>85.357296137338892</v>
      </c>
      <c r="J222">
        <v>13.219035769828929</v>
      </c>
      <c r="K222">
        <v>15.178322981366453</v>
      </c>
      <c r="L222">
        <v>15.108818283166112</v>
      </c>
      <c r="M222">
        <v>58.833540372670896</v>
      </c>
      <c r="N222">
        <v>59.45507882882891</v>
      </c>
      <c r="O222">
        <v>11.725450031036605</v>
      </c>
      <c r="P222">
        <v>48.838819875776387</v>
      </c>
      <c r="Q222">
        <v>47.713886300093193</v>
      </c>
      <c r="R222">
        <v>125.1337678460583</v>
      </c>
      <c r="S222">
        <v>122.57635009310988</v>
      </c>
      <c r="T222">
        <v>87.499485938917502</v>
      </c>
      <c r="U222">
        <v>82.910190504989401</v>
      </c>
      <c r="V222">
        <v>1.9592872115375219</v>
      </c>
      <c r="W222">
        <v>60.285407725321882</v>
      </c>
      <c r="X222">
        <v>99</v>
      </c>
      <c r="Y222">
        <v>900</v>
      </c>
      <c r="AD222">
        <v>3215</v>
      </c>
      <c r="AE222">
        <v>3220</v>
      </c>
      <c r="AF222">
        <v>3220</v>
      </c>
      <c r="AG222">
        <v>3222</v>
      </c>
      <c r="AH222">
        <v>3220</v>
      </c>
      <c r="AI222">
        <v>3219</v>
      </c>
      <c r="AJ222">
        <v>3222</v>
      </c>
      <c r="AK222">
        <v>3222</v>
      </c>
      <c r="AL222">
        <v>3307</v>
      </c>
      <c r="AM222">
        <v>3307</v>
      </c>
      <c r="AO222">
        <v>999</v>
      </c>
    </row>
    <row r="223" spans="1:41" x14ac:dyDescent="0.3">
      <c r="A223">
        <v>5</v>
      </c>
      <c r="B223">
        <v>2023</v>
      </c>
      <c r="C223">
        <v>99</v>
      </c>
      <c r="D223">
        <v>24</v>
      </c>
      <c r="E223">
        <v>45094</v>
      </c>
      <c r="G223">
        <v>99</v>
      </c>
      <c r="X223">
        <v>99</v>
      </c>
      <c r="AO223">
        <v>999</v>
      </c>
    </row>
    <row r="224" spans="1:41" x14ac:dyDescent="0.3">
      <c r="A224">
        <v>5</v>
      </c>
      <c r="B224">
        <v>2023</v>
      </c>
      <c r="C224">
        <v>99</v>
      </c>
      <c r="D224">
        <v>25</v>
      </c>
      <c r="E224">
        <v>45096</v>
      </c>
      <c r="F224">
        <v>170</v>
      </c>
      <c r="G224">
        <v>99</v>
      </c>
      <c r="H224">
        <v>6349</v>
      </c>
      <c r="I224">
        <v>85.137015277996809</v>
      </c>
      <c r="J224">
        <v>13.17208840327792</v>
      </c>
      <c r="K224">
        <v>15.357387633474035</v>
      </c>
      <c r="L224">
        <v>14.300556514236401</v>
      </c>
      <c r="M224">
        <v>59.591954308418075</v>
      </c>
      <c r="N224">
        <v>58.805997398091982</v>
      </c>
      <c r="O224">
        <v>11.81404815090591</v>
      </c>
      <c r="P224">
        <v>47.30809334657399</v>
      </c>
      <c r="Q224">
        <v>46.941834451901563</v>
      </c>
      <c r="R224">
        <v>118.32166790766939</v>
      </c>
      <c r="S224">
        <v>120.47331844130061</v>
      </c>
      <c r="T224">
        <v>88.467030242934811</v>
      </c>
      <c r="U224">
        <v>86.059395141298751</v>
      </c>
      <c r="V224">
        <v>2.1852992301961169</v>
      </c>
      <c r="W224">
        <v>60.364624350291393</v>
      </c>
      <c r="X224">
        <v>99</v>
      </c>
      <c r="Y224">
        <v>2326</v>
      </c>
      <c r="AD224">
        <v>4027</v>
      </c>
      <c r="AE224">
        <v>4027</v>
      </c>
      <c r="AF224">
        <v>4026</v>
      </c>
      <c r="AG224">
        <v>4029</v>
      </c>
      <c r="AH224">
        <v>4028</v>
      </c>
      <c r="AI224">
        <v>4023</v>
      </c>
      <c r="AJ224">
        <v>4029</v>
      </c>
      <c r="AK224">
        <v>4029</v>
      </c>
      <c r="AL224">
        <v>4034</v>
      </c>
      <c r="AM224">
        <v>4034</v>
      </c>
      <c r="AO224">
        <v>999</v>
      </c>
    </row>
    <row r="225" spans="1:41" x14ac:dyDescent="0.3">
      <c r="A225">
        <v>5</v>
      </c>
      <c r="B225">
        <v>2023</v>
      </c>
      <c r="C225">
        <v>99</v>
      </c>
      <c r="D225">
        <v>25</v>
      </c>
      <c r="E225">
        <v>45097</v>
      </c>
      <c r="F225">
        <v>170</v>
      </c>
      <c r="G225">
        <v>99</v>
      </c>
      <c r="H225">
        <v>6122</v>
      </c>
      <c r="I225">
        <v>84.646047043449698</v>
      </c>
      <c r="J225">
        <v>12.934041987775664</v>
      </c>
      <c r="K225">
        <v>15.184533616795148</v>
      </c>
      <c r="L225">
        <v>14.559672836848875</v>
      </c>
      <c r="M225">
        <v>58.85150146159976</v>
      </c>
      <c r="N225">
        <v>58.942264883520401</v>
      </c>
      <c r="O225">
        <v>11.497476089266701</v>
      </c>
      <c r="P225">
        <v>47.737443529099117</v>
      </c>
      <c r="Q225">
        <v>47.401009832580385</v>
      </c>
      <c r="R225">
        <v>120.40887353878853</v>
      </c>
      <c r="S225">
        <v>121.25823591923483</v>
      </c>
      <c r="T225">
        <v>86.461287779237693</v>
      </c>
      <c r="U225">
        <v>83.872115637319439</v>
      </c>
      <c r="V225">
        <v>2.2504916290194821</v>
      </c>
      <c r="W225">
        <v>60.236850702384871</v>
      </c>
      <c r="X225">
        <v>99</v>
      </c>
      <c r="Y225">
        <v>2330</v>
      </c>
      <c r="AD225">
        <v>3763</v>
      </c>
      <c r="AE225">
        <v>3763</v>
      </c>
      <c r="AF225">
        <v>3761</v>
      </c>
      <c r="AG225">
        <v>3764</v>
      </c>
      <c r="AH225">
        <v>3763</v>
      </c>
      <c r="AI225">
        <v>3763</v>
      </c>
      <c r="AJ225">
        <v>3764</v>
      </c>
      <c r="AK225">
        <v>3764</v>
      </c>
      <c r="AL225">
        <v>3805</v>
      </c>
      <c r="AM225">
        <v>3805</v>
      </c>
      <c r="AO225">
        <v>999</v>
      </c>
    </row>
    <row r="226" spans="1:41" x14ac:dyDescent="0.3">
      <c r="A226">
        <v>5</v>
      </c>
      <c r="B226">
        <v>2023</v>
      </c>
      <c r="C226">
        <v>99</v>
      </c>
      <c r="D226">
        <v>25</v>
      </c>
      <c r="E226">
        <v>45098</v>
      </c>
      <c r="F226">
        <v>170</v>
      </c>
      <c r="G226">
        <v>99</v>
      </c>
      <c r="H226">
        <v>6069</v>
      </c>
      <c r="I226">
        <v>84.503936398088513</v>
      </c>
      <c r="J226">
        <v>12.757149758454112</v>
      </c>
      <c r="K226">
        <v>14.967141821696076</v>
      </c>
      <c r="L226">
        <v>14.529033264033275</v>
      </c>
      <c r="M226">
        <v>59.077603285817681</v>
      </c>
      <c r="N226">
        <v>59.292163712200178</v>
      </c>
      <c r="O226">
        <v>11.673236714975875</v>
      </c>
      <c r="P226">
        <v>47.950471128291859</v>
      </c>
      <c r="Q226">
        <v>47.770959168881369</v>
      </c>
      <c r="R226">
        <v>119.1794685990338</v>
      </c>
      <c r="S226">
        <v>122.20797101449278</v>
      </c>
      <c r="T226">
        <v>87.753293124246085</v>
      </c>
      <c r="U226">
        <v>85.153196622436653</v>
      </c>
      <c r="V226">
        <v>2.2099920632419678</v>
      </c>
      <c r="W226">
        <v>60.50502553962761</v>
      </c>
      <c r="X226">
        <v>99</v>
      </c>
      <c r="Y226">
        <v>1931</v>
      </c>
      <c r="AD226">
        <v>4140</v>
      </c>
      <c r="AE226">
        <v>4139</v>
      </c>
      <c r="AF226">
        <v>4139</v>
      </c>
      <c r="AG226">
        <v>4140</v>
      </c>
      <c r="AH226">
        <v>4139</v>
      </c>
      <c r="AI226">
        <v>4139</v>
      </c>
      <c r="AJ226">
        <v>4140</v>
      </c>
      <c r="AK226">
        <v>4140</v>
      </c>
      <c r="AL226">
        <v>4145</v>
      </c>
      <c r="AM226">
        <v>4145</v>
      </c>
      <c r="AO226">
        <v>999</v>
      </c>
    </row>
    <row r="227" spans="1:41" x14ac:dyDescent="0.3">
      <c r="A227">
        <v>5</v>
      </c>
      <c r="B227">
        <v>2023</v>
      </c>
      <c r="C227">
        <v>99</v>
      </c>
      <c r="D227">
        <v>25</v>
      </c>
      <c r="E227">
        <v>45099</v>
      </c>
      <c r="F227">
        <v>170</v>
      </c>
      <c r="G227">
        <v>99</v>
      </c>
      <c r="H227">
        <v>5956</v>
      </c>
      <c r="I227">
        <v>84.537263263935444</v>
      </c>
      <c r="J227">
        <v>13.00564391995897</v>
      </c>
      <c r="K227">
        <v>15.117671197742981</v>
      </c>
      <c r="L227">
        <v>13.972448579823697</v>
      </c>
      <c r="M227">
        <v>59.171736342652046</v>
      </c>
      <c r="N227">
        <v>59.290117589417008</v>
      </c>
      <c r="O227">
        <v>11.532342388518703</v>
      </c>
      <c r="P227">
        <v>47.90592155857474</v>
      </c>
      <c r="Q227">
        <v>47.473333333333343</v>
      </c>
      <c r="R227">
        <v>121.04869297796</v>
      </c>
      <c r="S227">
        <v>122.87570476678621</v>
      </c>
      <c r="T227">
        <v>87.848557569568612</v>
      </c>
      <c r="U227">
        <v>85.016032678070118</v>
      </c>
      <c r="V227">
        <v>2.112027277784009</v>
      </c>
      <c r="W227">
        <v>60.561114842175954</v>
      </c>
      <c r="X227">
        <v>99</v>
      </c>
      <c r="Y227">
        <v>2050</v>
      </c>
      <c r="AD227">
        <v>3898</v>
      </c>
      <c r="AE227">
        <v>3899</v>
      </c>
      <c r="AF227">
        <v>3900</v>
      </c>
      <c r="AG227">
        <v>3902</v>
      </c>
      <c r="AH227">
        <v>3901</v>
      </c>
      <c r="AI227">
        <v>3900</v>
      </c>
      <c r="AJ227">
        <v>3902</v>
      </c>
      <c r="AK227">
        <v>3902</v>
      </c>
      <c r="AL227">
        <v>3917</v>
      </c>
      <c r="AM227">
        <v>3917</v>
      </c>
      <c r="AO227">
        <v>999</v>
      </c>
    </row>
    <row r="228" spans="1:41" x14ac:dyDescent="0.3">
      <c r="A228">
        <v>5</v>
      </c>
      <c r="B228">
        <v>2023</v>
      </c>
      <c r="C228">
        <v>99</v>
      </c>
      <c r="D228">
        <v>25</v>
      </c>
      <c r="E228">
        <v>45100</v>
      </c>
      <c r="F228">
        <v>170</v>
      </c>
      <c r="G228">
        <v>99</v>
      </c>
      <c r="H228">
        <v>4405</v>
      </c>
      <c r="I228">
        <v>85.11344154370039</v>
      </c>
      <c r="J228">
        <v>13.175593882199816</v>
      </c>
      <c r="K228">
        <v>15.40572543916719</v>
      </c>
      <c r="L228">
        <v>14.776369811320741</v>
      </c>
      <c r="M228">
        <v>58.373584905660394</v>
      </c>
      <c r="N228">
        <v>59.435234138972817</v>
      </c>
      <c r="O228">
        <v>11.573528455284544</v>
      </c>
      <c r="P228">
        <v>48.042926829268282</v>
      </c>
      <c r="Q228">
        <v>47.573845152895238</v>
      </c>
      <c r="R228">
        <v>121.9252032520325</v>
      </c>
      <c r="S228">
        <v>123.0188617886179</v>
      </c>
      <c r="T228">
        <v>87.938596491228012</v>
      </c>
      <c r="U228">
        <v>84.798440545808901</v>
      </c>
      <c r="V228">
        <v>2.2301315569673754</v>
      </c>
      <c r="W228">
        <v>60.083314415437009</v>
      </c>
      <c r="X228">
        <v>99</v>
      </c>
      <c r="Y228">
        <v>1331</v>
      </c>
      <c r="AD228">
        <v>3073</v>
      </c>
      <c r="AE228">
        <v>3074</v>
      </c>
      <c r="AF228">
        <v>3074</v>
      </c>
      <c r="AG228">
        <v>3075</v>
      </c>
      <c r="AH228">
        <v>3075</v>
      </c>
      <c r="AI228">
        <v>3074</v>
      </c>
      <c r="AJ228">
        <v>3075</v>
      </c>
      <c r="AK228">
        <v>3075</v>
      </c>
      <c r="AL228">
        <v>3078</v>
      </c>
      <c r="AM228">
        <v>3078</v>
      </c>
      <c r="AO228">
        <v>999</v>
      </c>
    </row>
    <row r="229" spans="1:41" x14ac:dyDescent="0.3">
      <c r="A229">
        <v>5</v>
      </c>
      <c r="B229">
        <v>2023</v>
      </c>
      <c r="C229">
        <v>99</v>
      </c>
      <c r="D229">
        <v>25</v>
      </c>
      <c r="E229">
        <v>45101</v>
      </c>
      <c r="G229">
        <v>99</v>
      </c>
      <c r="X229">
        <v>99</v>
      </c>
      <c r="AO229">
        <v>999</v>
      </c>
    </row>
    <row r="230" spans="1:41" x14ac:dyDescent="0.3">
      <c r="A230">
        <v>5</v>
      </c>
      <c r="B230">
        <v>2023</v>
      </c>
      <c r="C230">
        <v>99</v>
      </c>
      <c r="D230">
        <v>26</v>
      </c>
      <c r="E230">
        <v>45103</v>
      </c>
      <c r="F230">
        <v>170</v>
      </c>
      <c r="G230">
        <v>99</v>
      </c>
      <c r="H230">
        <v>6245</v>
      </c>
      <c r="I230">
        <v>84.125466773418566</v>
      </c>
      <c r="J230">
        <v>12.789168765743019</v>
      </c>
      <c r="K230">
        <v>14.937009063444091</v>
      </c>
      <c r="L230">
        <v>13.964089907448196</v>
      </c>
      <c r="M230">
        <v>59.246626384692846</v>
      </c>
      <c r="N230">
        <v>59.148058640604205</v>
      </c>
      <c r="O230">
        <v>11.831210672036201</v>
      </c>
      <c r="P230">
        <v>47.951422099169406</v>
      </c>
      <c r="Q230">
        <v>48.160583941605843</v>
      </c>
      <c r="R230">
        <v>124.6279889252454</v>
      </c>
      <c r="S230">
        <v>127.6405738736471</v>
      </c>
      <c r="T230">
        <v>87.234277123527889</v>
      </c>
      <c r="U230">
        <v>85.162265096467308</v>
      </c>
      <c r="V230">
        <v>2.1478402977010695</v>
      </c>
      <c r="W230">
        <v>60.708246597277821</v>
      </c>
      <c r="X230">
        <v>99</v>
      </c>
      <c r="Y230">
        <v>2281</v>
      </c>
      <c r="AD230">
        <v>3970</v>
      </c>
      <c r="AE230">
        <v>3972</v>
      </c>
      <c r="AF230">
        <v>3971</v>
      </c>
      <c r="AG230">
        <v>3973</v>
      </c>
      <c r="AH230">
        <v>3973</v>
      </c>
      <c r="AI230">
        <v>3973</v>
      </c>
      <c r="AJ230">
        <v>3973</v>
      </c>
      <c r="AK230">
        <v>3973</v>
      </c>
      <c r="AL230">
        <v>3991</v>
      </c>
      <c r="AM230">
        <v>3991</v>
      </c>
      <c r="AO230">
        <v>999</v>
      </c>
    </row>
    <row r="231" spans="1:41" x14ac:dyDescent="0.3">
      <c r="A231">
        <v>5</v>
      </c>
      <c r="B231">
        <v>2023</v>
      </c>
      <c r="C231">
        <v>99</v>
      </c>
      <c r="D231">
        <v>26</v>
      </c>
      <c r="E231">
        <v>45104</v>
      </c>
      <c r="F231">
        <v>170</v>
      </c>
      <c r="G231">
        <v>99</v>
      </c>
      <c r="H231">
        <v>6196</v>
      </c>
      <c r="I231">
        <v>84.896883473208263</v>
      </c>
      <c r="J231">
        <v>12.912231604342603</v>
      </c>
      <c r="K231">
        <v>14.982002412545212</v>
      </c>
      <c r="L231">
        <v>14.476821289062499</v>
      </c>
      <c r="M231">
        <v>59.493413751507859</v>
      </c>
      <c r="N231">
        <v>58.759789731051285</v>
      </c>
      <c r="O231">
        <v>11.774861278649007</v>
      </c>
      <c r="P231">
        <v>47.764053075995186</v>
      </c>
      <c r="Q231">
        <v>47.473087134926395</v>
      </c>
      <c r="R231">
        <v>125.1428226779252</v>
      </c>
      <c r="S231">
        <v>127.14740651387216</v>
      </c>
      <c r="T231">
        <v>88.110693641618511</v>
      </c>
      <c r="U231">
        <v>85.621579961464477</v>
      </c>
      <c r="V231">
        <v>2.0697708082026125</v>
      </c>
      <c r="W231">
        <v>60.434151065203352</v>
      </c>
      <c r="X231">
        <v>99</v>
      </c>
      <c r="Y231">
        <v>2051</v>
      </c>
      <c r="AD231">
        <v>4145</v>
      </c>
      <c r="AE231">
        <v>4145</v>
      </c>
      <c r="AF231">
        <v>4143</v>
      </c>
      <c r="AG231">
        <v>4145</v>
      </c>
      <c r="AH231">
        <v>4145</v>
      </c>
      <c r="AI231">
        <v>4143</v>
      </c>
      <c r="AJ231">
        <v>4145</v>
      </c>
      <c r="AK231">
        <v>4145</v>
      </c>
      <c r="AL231">
        <v>4152</v>
      </c>
      <c r="AM231">
        <v>4152</v>
      </c>
      <c r="AO231">
        <v>999</v>
      </c>
    </row>
    <row r="232" spans="1:41" x14ac:dyDescent="0.3">
      <c r="A232">
        <v>5</v>
      </c>
      <c r="B232">
        <v>2023</v>
      </c>
      <c r="C232">
        <v>99</v>
      </c>
      <c r="D232">
        <v>26</v>
      </c>
      <c r="E232">
        <v>45105</v>
      </c>
      <c r="F232">
        <v>170</v>
      </c>
      <c r="G232">
        <v>99</v>
      </c>
      <c r="H232">
        <v>5533</v>
      </c>
      <c r="I232">
        <v>84.636911259714111</v>
      </c>
      <c r="J232">
        <v>12.732954852662891</v>
      </c>
      <c r="K232">
        <v>14.770918918918937</v>
      </c>
      <c r="L232">
        <v>14.539650464227185</v>
      </c>
      <c r="M232">
        <v>58.645945945946004</v>
      </c>
      <c r="N232">
        <v>58.699775465498355</v>
      </c>
      <c r="O232">
        <v>12.048324324324296</v>
      </c>
      <c r="P232">
        <v>48.075966477426334</v>
      </c>
      <c r="Q232">
        <v>47.875405405405395</v>
      </c>
      <c r="R232">
        <v>122.61135135135132</v>
      </c>
      <c r="S232">
        <v>124.85648648648647</v>
      </c>
      <c r="T232">
        <v>87.099676200755326</v>
      </c>
      <c r="U232">
        <v>84.89098758769569</v>
      </c>
      <c r="V232">
        <v>2.037964066256047</v>
      </c>
      <c r="W232">
        <v>60.529188505331646</v>
      </c>
      <c r="X232">
        <v>99</v>
      </c>
      <c r="Y232">
        <v>1834</v>
      </c>
      <c r="AD232">
        <v>3699</v>
      </c>
      <c r="AE232">
        <v>3700</v>
      </c>
      <c r="AF232">
        <v>3700</v>
      </c>
      <c r="AG232">
        <v>3700</v>
      </c>
      <c r="AH232">
        <v>3699</v>
      </c>
      <c r="AI232">
        <v>3700</v>
      </c>
      <c r="AJ232">
        <v>3700</v>
      </c>
      <c r="AK232">
        <v>3700</v>
      </c>
      <c r="AL232">
        <v>3706</v>
      </c>
      <c r="AM232">
        <v>3706</v>
      </c>
      <c r="AO232">
        <v>999</v>
      </c>
    </row>
    <row r="233" spans="1:41" x14ac:dyDescent="0.3">
      <c r="A233">
        <v>5</v>
      </c>
      <c r="B233">
        <v>2023</v>
      </c>
      <c r="C233">
        <v>99</v>
      </c>
      <c r="D233">
        <v>26</v>
      </c>
      <c r="E233">
        <v>45106</v>
      </c>
      <c r="F233">
        <v>170</v>
      </c>
      <c r="G233">
        <v>99</v>
      </c>
      <c r="H233">
        <v>5667</v>
      </c>
      <c r="I233">
        <v>83.393871536968391</v>
      </c>
      <c r="J233">
        <v>12.63297785069728</v>
      </c>
      <c r="K233">
        <v>14.520808301474604</v>
      </c>
      <c r="L233">
        <v>14.413073852295472</v>
      </c>
      <c r="M233">
        <v>59.226051338066483</v>
      </c>
      <c r="N233">
        <v>58.54146853146861</v>
      </c>
      <c r="O233">
        <v>11.816375545851519</v>
      </c>
      <c r="P233">
        <v>47.868615132477458</v>
      </c>
      <c r="Q233">
        <v>47.945945945945937</v>
      </c>
      <c r="R233">
        <v>120.5771647090959</v>
      </c>
      <c r="S233">
        <v>124.73225982532752</v>
      </c>
      <c r="T233">
        <v>86.848146128680554</v>
      </c>
      <c r="U233">
        <v>84.927808069792817</v>
      </c>
      <c r="V233">
        <v>1.8878304507773251</v>
      </c>
      <c r="W233">
        <v>60.664902064584432</v>
      </c>
      <c r="X233">
        <v>99</v>
      </c>
      <c r="Y233">
        <v>2013</v>
      </c>
      <c r="AD233">
        <v>3657</v>
      </c>
      <c r="AE233">
        <v>3662</v>
      </c>
      <c r="AF233">
        <v>3662</v>
      </c>
      <c r="AG233">
        <v>3664</v>
      </c>
      <c r="AH233">
        <v>3661</v>
      </c>
      <c r="AI233">
        <v>3663</v>
      </c>
      <c r="AJ233">
        <v>3661</v>
      </c>
      <c r="AK233">
        <v>3664</v>
      </c>
      <c r="AL233">
        <v>3668</v>
      </c>
      <c r="AM233">
        <v>3668</v>
      </c>
      <c r="AO233">
        <v>999</v>
      </c>
    </row>
    <row r="234" spans="1:41" x14ac:dyDescent="0.3">
      <c r="A234">
        <v>5</v>
      </c>
      <c r="B234">
        <v>2023</v>
      </c>
      <c r="C234">
        <v>99</v>
      </c>
      <c r="D234">
        <v>26</v>
      </c>
      <c r="E234">
        <v>45107</v>
      </c>
      <c r="F234">
        <v>170</v>
      </c>
      <c r="G234">
        <v>99</v>
      </c>
      <c r="H234">
        <v>3982</v>
      </c>
      <c r="I234">
        <v>83.889650929181116</v>
      </c>
      <c r="J234">
        <v>12.695001797914417</v>
      </c>
      <c r="K234">
        <v>14.768511861969827</v>
      </c>
      <c r="L234">
        <v>14.398317914213612</v>
      </c>
      <c r="M234">
        <v>58.54795111430635</v>
      </c>
      <c r="N234">
        <v>59.570328282828264</v>
      </c>
      <c r="O234">
        <v>11.653826805605467</v>
      </c>
      <c r="P234">
        <v>47.165348670021558</v>
      </c>
      <c r="Q234">
        <v>46.749550844412511</v>
      </c>
      <c r="R234">
        <v>120.2296083363277</v>
      </c>
      <c r="S234">
        <v>119.86525332375138</v>
      </c>
      <c r="T234">
        <v>87.378614998205748</v>
      </c>
      <c r="U234">
        <v>84.40007176175088</v>
      </c>
      <c r="V234">
        <v>2.0735100640554123</v>
      </c>
      <c r="W234">
        <v>60.336514314414863</v>
      </c>
      <c r="X234">
        <v>99</v>
      </c>
      <c r="Y234">
        <v>1193</v>
      </c>
      <c r="AD234">
        <v>2781</v>
      </c>
      <c r="AE234">
        <v>2782</v>
      </c>
      <c r="AF234">
        <v>2782</v>
      </c>
      <c r="AG234">
        <v>2783</v>
      </c>
      <c r="AH234">
        <v>2782</v>
      </c>
      <c r="AI234">
        <v>2783</v>
      </c>
      <c r="AJ234">
        <v>2783</v>
      </c>
      <c r="AK234">
        <v>2783</v>
      </c>
      <c r="AL234">
        <v>2787</v>
      </c>
      <c r="AM234">
        <v>2787</v>
      </c>
      <c r="AO234">
        <v>999</v>
      </c>
    </row>
    <row r="235" spans="1:41" x14ac:dyDescent="0.3">
      <c r="A235">
        <v>5</v>
      </c>
      <c r="B235">
        <v>2023</v>
      </c>
      <c r="C235">
        <v>99</v>
      </c>
      <c r="D235">
        <v>26</v>
      </c>
      <c r="E235">
        <v>45108</v>
      </c>
      <c r="G235">
        <v>99</v>
      </c>
      <c r="X235">
        <v>99</v>
      </c>
      <c r="AO235">
        <v>999</v>
      </c>
    </row>
    <row r="236" spans="1:41" x14ac:dyDescent="0.3">
      <c r="A236">
        <v>5</v>
      </c>
      <c r="B236">
        <v>2023</v>
      </c>
      <c r="C236">
        <v>99</v>
      </c>
      <c r="D236">
        <v>27</v>
      </c>
      <c r="E236">
        <v>45110</v>
      </c>
      <c r="F236">
        <v>170</v>
      </c>
      <c r="G236">
        <v>99</v>
      </c>
      <c r="H236">
        <v>5778</v>
      </c>
      <c r="I236">
        <v>85.752391831083244</v>
      </c>
      <c r="J236">
        <v>13.099239444007372</v>
      </c>
      <c r="K236">
        <v>15.197902464604027</v>
      </c>
      <c r="L236">
        <v>14.472109295199163</v>
      </c>
      <c r="M236">
        <v>61.194651284740594</v>
      </c>
      <c r="N236">
        <v>58.785368852458987</v>
      </c>
      <c r="O236">
        <v>11.78867033831628</v>
      </c>
      <c r="P236">
        <v>46.300734137388559</v>
      </c>
      <c r="Q236">
        <v>46.437975347495424</v>
      </c>
      <c r="R236">
        <v>122.31463030938644</v>
      </c>
      <c r="S236">
        <v>126.26822233875195</v>
      </c>
      <c r="T236">
        <v>89.064362398533405</v>
      </c>
      <c r="U236">
        <v>87.171249018067485</v>
      </c>
      <c r="V236">
        <v>2.098663020596665</v>
      </c>
      <c r="W236">
        <v>60.431810314987885</v>
      </c>
      <c r="X236">
        <v>99</v>
      </c>
      <c r="Y236">
        <v>1963</v>
      </c>
      <c r="AD236">
        <v>3813</v>
      </c>
      <c r="AE236">
        <v>3814</v>
      </c>
      <c r="AF236">
        <v>3814</v>
      </c>
      <c r="AG236">
        <v>3813</v>
      </c>
      <c r="AH236">
        <v>3814</v>
      </c>
      <c r="AI236">
        <v>3813</v>
      </c>
      <c r="AJ236">
        <v>3814</v>
      </c>
      <c r="AK236">
        <v>3814</v>
      </c>
      <c r="AL236">
        <v>3819</v>
      </c>
      <c r="AM236">
        <v>3819</v>
      </c>
      <c r="AO236">
        <v>999</v>
      </c>
    </row>
    <row r="237" spans="1:41" x14ac:dyDescent="0.3">
      <c r="A237">
        <v>5</v>
      </c>
      <c r="B237">
        <v>2023</v>
      </c>
      <c r="C237">
        <v>99</v>
      </c>
      <c r="D237">
        <v>27</v>
      </c>
      <c r="E237">
        <v>45111</v>
      </c>
      <c r="F237">
        <v>170</v>
      </c>
      <c r="G237">
        <v>99</v>
      </c>
      <c r="H237">
        <v>7149</v>
      </c>
      <c r="I237">
        <v>84.781446356133415</v>
      </c>
      <c r="J237">
        <v>12.982824905975757</v>
      </c>
      <c r="K237">
        <v>14.912685475444029</v>
      </c>
      <c r="L237">
        <v>14.5818425531915</v>
      </c>
      <c r="M237">
        <v>59.594691745036499</v>
      </c>
      <c r="N237">
        <v>59.331967632027251</v>
      </c>
      <c r="O237">
        <v>11.94116172168825</v>
      </c>
      <c r="P237">
        <v>47.163845350052256</v>
      </c>
      <c r="Q237">
        <v>46.867265886287619</v>
      </c>
      <c r="R237">
        <v>124.20351023819477</v>
      </c>
      <c r="S237">
        <v>124.580651901379</v>
      </c>
      <c r="T237">
        <v>88.715530539920607</v>
      </c>
      <c r="U237">
        <v>85.73595997498424</v>
      </c>
      <c r="V237">
        <v>1.9298605694682736</v>
      </c>
      <c r="W237">
        <v>60.381172191914963</v>
      </c>
      <c r="X237">
        <v>99</v>
      </c>
      <c r="Y237">
        <v>2359</v>
      </c>
      <c r="AD237">
        <v>4786</v>
      </c>
      <c r="AE237">
        <v>4785</v>
      </c>
      <c r="AF237">
        <v>4785</v>
      </c>
      <c r="AG237">
        <v>4786</v>
      </c>
      <c r="AH237">
        <v>4785</v>
      </c>
      <c r="AI237">
        <v>4784</v>
      </c>
      <c r="AJ237">
        <v>4786</v>
      </c>
      <c r="AK237">
        <v>4786</v>
      </c>
      <c r="AL237">
        <v>4797</v>
      </c>
      <c r="AM237">
        <v>4797</v>
      </c>
      <c r="AO237">
        <v>999</v>
      </c>
    </row>
    <row r="238" spans="1:41" x14ac:dyDescent="0.3">
      <c r="A238">
        <v>5</v>
      </c>
      <c r="B238">
        <v>2023</v>
      </c>
      <c r="C238">
        <v>99</v>
      </c>
      <c r="D238">
        <v>27</v>
      </c>
      <c r="E238">
        <v>45112</v>
      </c>
      <c r="F238">
        <v>170</v>
      </c>
      <c r="G238">
        <v>99</v>
      </c>
      <c r="H238">
        <v>6099</v>
      </c>
      <c r="I238">
        <v>84.189050664042995</v>
      </c>
      <c r="J238">
        <v>13.027604416706652</v>
      </c>
      <c r="K238">
        <v>15.077617675312197</v>
      </c>
      <c r="L238">
        <v>14.47026383859286</v>
      </c>
      <c r="M238">
        <v>59.569980787704047</v>
      </c>
      <c r="N238">
        <v>58.988232848232819</v>
      </c>
      <c r="O238">
        <v>11.75872330213582</v>
      </c>
      <c r="P238">
        <v>46.845858343337319</v>
      </c>
      <c r="Q238">
        <v>46.789726356216995</v>
      </c>
      <c r="R238">
        <v>123.33941430628899</v>
      </c>
      <c r="S238">
        <v>126.71922246220302</v>
      </c>
      <c r="T238">
        <v>87.387832335329222</v>
      </c>
      <c r="U238">
        <v>85.570874251496818</v>
      </c>
      <c r="V238">
        <v>2.0500132586055497</v>
      </c>
      <c r="W238">
        <v>60.389080177078206</v>
      </c>
      <c r="X238">
        <v>99</v>
      </c>
      <c r="Y238">
        <v>1938</v>
      </c>
      <c r="AD238">
        <v>4166</v>
      </c>
      <c r="AE238">
        <v>4164</v>
      </c>
      <c r="AF238">
        <v>4167</v>
      </c>
      <c r="AG238">
        <v>4167</v>
      </c>
      <c r="AH238">
        <v>4165</v>
      </c>
      <c r="AI238">
        <v>4166</v>
      </c>
      <c r="AJ238">
        <v>4166</v>
      </c>
      <c r="AK238">
        <v>4167</v>
      </c>
      <c r="AL238">
        <v>4175</v>
      </c>
      <c r="AM238">
        <v>4175</v>
      </c>
      <c r="AO238">
        <v>999</v>
      </c>
    </row>
    <row r="239" spans="1:41" x14ac:dyDescent="0.3">
      <c r="A239">
        <v>5</v>
      </c>
      <c r="B239">
        <v>2023</v>
      </c>
      <c r="C239">
        <v>99</v>
      </c>
      <c r="D239">
        <v>27</v>
      </c>
      <c r="E239">
        <v>45113</v>
      </c>
      <c r="F239">
        <v>170</v>
      </c>
      <c r="G239">
        <v>99</v>
      </c>
      <c r="H239">
        <v>6040</v>
      </c>
      <c r="I239">
        <v>84.585233443708447</v>
      </c>
      <c r="J239">
        <v>13.149911816578477</v>
      </c>
      <c r="K239">
        <v>15.307634164777051</v>
      </c>
      <c r="L239">
        <v>14.425187347931878</v>
      </c>
      <c r="M239">
        <v>59.488687326782639</v>
      </c>
      <c r="N239">
        <v>58.176937682570625</v>
      </c>
      <c r="O239">
        <v>11.957481108312347</v>
      </c>
      <c r="P239">
        <v>47.436130007558589</v>
      </c>
      <c r="Q239">
        <v>47.211945564516121</v>
      </c>
      <c r="R239">
        <v>124.00554156171285</v>
      </c>
      <c r="S239">
        <v>126.38589420654915</v>
      </c>
      <c r="T239">
        <v>87.834254143646262</v>
      </c>
      <c r="U239">
        <v>85.72169763937714</v>
      </c>
      <c r="V239">
        <v>2.1577223481985626</v>
      </c>
      <c r="W239">
        <v>60.286423841059587</v>
      </c>
      <c r="X239">
        <v>99</v>
      </c>
      <c r="Y239">
        <v>2070</v>
      </c>
      <c r="AD239">
        <v>3969</v>
      </c>
      <c r="AE239">
        <v>3969</v>
      </c>
      <c r="AF239">
        <v>3969</v>
      </c>
      <c r="AG239">
        <v>3970</v>
      </c>
      <c r="AH239">
        <v>3969</v>
      </c>
      <c r="AI239">
        <v>3968</v>
      </c>
      <c r="AJ239">
        <v>3970</v>
      </c>
      <c r="AK239">
        <v>3970</v>
      </c>
      <c r="AL239">
        <v>3982</v>
      </c>
      <c r="AM239">
        <v>3982</v>
      </c>
      <c r="AO239">
        <v>999</v>
      </c>
    </row>
    <row r="240" spans="1:41" x14ac:dyDescent="0.3">
      <c r="A240">
        <v>5</v>
      </c>
      <c r="B240">
        <v>2023</v>
      </c>
      <c r="C240">
        <v>99</v>
      </c>
      <c r="D240">
        <v>27</v>
      </c>
      <c r="E240">
        <v>45114</v>
      </c>
      <c r="F240">
        <v>170</v>
      </c>
      <c r="G240">
        <v>99</v>
      </c>
      <c r="H240">
        <v>4419</v>
      </c>
      <c r="I240">
        <v>83.389484046164242</v>
      </c>
      <c r="J240">
        <v>12.739632861871817</v>
      </c>
      <c r="K240">
        <v>14.715697499246753</v>
      </c>
      <c r="L240">
        <v>13.751152416356872</v>
      </c>
      <c r="M240">
        <v>58.336245857185858</v>
      </c>
      <c r="N240">
        <v>58.832195348837224</v>
      </c>
      <c r="O240">
        <v>12.003127819548876</v>
      </c>
      <c r="P240">
        <v>46.532068654019881</v>
      </c>
      <c r="Q240">
        <v>45.782425519109239</v>
      </c>
      <c r="R240">
        <v>120.18231046931407</v>
      </c>
      <c r="S240">
        <v>119.65503759398499</v>
      </c>
      <c r="T240">
        <v>87.137062518695515</v>
      </c>
      <c r="U240">
        <v>84.024887825306649</v>
      </c>
      <c r="V240">
        <v>1.9760646373749375</v>
      </c>
      <c r="W240">
        <v>60.711925775062227</v>
      </c>
      <c r="X240">
        <v>99</v>
      </c>
      <c r="Y240">
        <v>1081</v>
      </c>
      <c r="AD240">
        <v>3323</v>
      </c>
      <c r="AE240">
        <v>3319</v>
      </c>
      <c r="AF240">
        <v>3322</v>
      </c>
      <c r="AG240">
        <v>3325</v>
      </c>
      <c r="AH240">
        <v>3321</v>
      </c>
      <c r="AI240">
        <v>3323</v>
      </c>
      <c r="AJ240">
        <v>3324</v>
      </c>
      <c r="AK240">
        <v>3325</v>
      </c>
      <c r="AL240">
        <v>3343</v>
      </c>
      <c r="AM240">
        <v>3343</v>
      </c>
      <c r="AO240">
        <v>999</v>
      </c>
    </row>
    <row r="241" spans="1:41" x14ac:dyDescent="0.3">
      <c r="A241">
        <v>5</v>
      </c>
      <c r="B241">
        <v>2023</v>
      </c>
      <c r="C241">
        <v>99</v>
      </c>
      <c r="D241">
        <v>27</v>
      </c>
      <c r="E241">
        <v>45115</v>
      </c>
      <c r="G241">
        <v>99</v>
      </c>
      <c r="X241">
        <v>99</v>
      </c>
      <c r="AO241">
        <v>999</v>
      </c>
    </row>
    <row r="242" spans="1:41" x14ac:dyDescent="0.3">
      <c r="A242">
        <v>5</v>
      </c>
      <c r="B242">
        <v>2023</v>
      </c>
      <c r="C242">
        <v>99</v>
      </c>
      <c r="D242">
        <v>28</v>
      </c>
      <c r="E242">
        <v>45117</v>
      </c>
      <c r="F242">
        <v>170</v>
      </c>
      <c r="G242">
        <v>99</v>
      </c>
      <c r="H242">
        <v>5787</v>
      </c>
      <c r="I242">
        <v>83.666212199757851</v>
      </c>
      <c r="J242">
        <v>12.947844048541183</v>
      </c>
      <c r="K242">
        <v>15.085913312693444</v>
      </c>
      <c r="L242">
        <v>14.152580305423925</v>
      </c>
      <c r="M242">
        <v>58.633900928792691</v>
      </c>
      <c r="N242">
        <v>58.524965626652516</v>
      </c>
      <c r="O242">
        <v>11.627760577915382</v>
      </c>
      <c r="P242">
        <v>46.149199793495086</v>
      </c>
      <c r="Q242">
        <v>45.799896720888199</v>
      </c>
      <c r="R242">
        <v>121.99870967741938</v>
      </c>
      <c r="S242">
        <v>125.55753353973169</v>
      </c>
      <c r="T242">
        <v>86.805661348430277</v>
      </c>
      <c r="U242">
        <v>84.695728255275498</v>
      </c>
      <c r="V242">
        <v>2.138069264152259</v>
      </c>
      <c r="W242">
        <v>60.589251771211309</v>
      </c>
      <c r="X242">
        <v>99</v>
      </c>
      <c r="Y242">
        <v>1912</v>
      </c>
      <c r="AD242">
        <v>3873</v>
      </c>
      <c r="AE242">
        <v>3876</v>
      </c>
      <c r="AF242">
        <v>3872</v>
      </c>
      <c r="AG242">
        <v>3876</v>
      </c>
      <c r="AH242">
        <v>3874</v>
      </c>
      <c r="AI242">
        <v>3873</v>
      </c>
      <c r="AJ242">
        <v>3875</v>
      </c>
      <c r="AK242">
        <v>3876</v>
      </c>
      <c r="AL242">
        <v>3886</v>
      </c>
      <c r="AM242">
        <v>3886</v>
      </c>
      <c r="AO242">
        <v>999</v>
      </c>
    </row>
    <row r="243" spans="1:41" x14ac:dyDescent="0.3">
      <c r="A243">
        <v>5</v>
      </c>
      <c r="B243">
        <v>2023</v>
      </c>
      <c r="C243">
        <v>99</v>
      </c>
      <c r="D243">
        <v>28</v>
      </c>
      <c r="E243">
        <v>45118</v>
      </c>
      <c r="F243">
        <v>170</v>
      </c>
      <c r="G243">
        <v>99</v>
      </c>
      <c r="H243">
        <v>6940</v>
      </c>
      <c r="I243">
        <v>84.063734870316992</v>
      </c>
      <c r="J243">
        <v>13.132839297056943</v>
      </c>
      <c r="K243">
        <v>15.425439153439173</v>
      </c>
      <c r="L243">
        <v>14.53317128577919</v>
      </c>
      <c r="M243">
        <v>59.038264550264721</v>
      </c>
      <c r="N243">
        <v>58.924884143571006</v>
      </c>
      <c r="O243">
        <v>11.857191201353636</v>
      </c>
      <c r="P243">
        <v>47.214935477046758</v>
      </c>
      <c r="Q243">
        <v>47.104126984126992</v>
      </c>
      <c r="R243">
        <v>125.48720659758938</v>
      </c>
      <c r="S243">
        <v>126.93506768189508</v>
      </c>
      <c r="T243">
        <v>88.079805866216304</v>
      </c>
      <c r="U243">
        <v>85.505423085038814</v>
      </c>
      <c r="V243">
        <v>2.2925998563822225</v>
      </c>
      <c r="W243">
        <v>60.174927953890482</v>
      </c>
      <c r="X243">
        <v>99</v>
      </c>
      <c r="Y243">
        <v>2210</v>
      </c>
      <c r="AD243">
        <v>4723</v>
      </c>
      <c r="AE243">
        <v>4725</v>
      </c>
      <c r="AF243">
        <v>4726</v>
      </c>
      <c r="AG243">
        <v>4728</v>
      </c>
      <c r="AH243">
        <v>4727</v>
      </c>
      <c r="AI243">
        <v>4725</v>
      </c>
      <c r="AJ243">
        <v>4729</v>
      </c>
      <c r="AK243">
        <v>4728</v>
      </c>
      <c r="AL243">
        <v>4739</v>
      </c>
      <c r="AM243">
        <v>4739</v>
      </c>
      <c r="AO243">
        <v>999</v>
      </c>
    </row>
    <row r="244" spans="1:41" x14ac:dyDescent="0.3">
      <c r="A244">
        <v>5</v>
      </c>
      <c r="B244">
        <v>2023</v>
      </c>
      <c r="C244">
        <v>99</v>
      </c>
      <c r="D244">
        <v>28</v>
      </c>
      <c r="E244">
        <v>45119</v>
      </c>
      <c r="F244">
        <v>170</v>
      </c>
      <c r="G244">
        <v>99</v>
      </c>
      <c r="H244">
        <v>6586</v>
      </c>
      <c r="I244">
        <v>83.884067719404698</v>
      </c>
      <c r="J244">
        <v>12.687508440243064</v>
      </c>
      <c r="K244">
        <v>14.486497416310939</v>
      </c>
      <c r="L244">
        <v>14.459415094339628</v>
      </c>
      <c r="M244">
        <v>58.629476522129778</v>
      </c>
      <c r="N244">
        <v>59.144681453515858</v>
      </c>
      <c r="O244">
        <v>11.411053695798699</v>
      </c>
      <c r="P244">
        <v>47.137078651685378</v>
      </c>
      <c r="Q244">
        <v>46.616715344866321</v>
      </c>
      <c r="R244">
        <v>124.01123343068971</v>
      </c>
      <c r="S244">
        <v>125.51920916647948</v>
      </c>
      <c r="T244">
        <v>86.901972209771188</v>
      </c>
      <c r="U244">
        <v>84.07539220080659</v>
      </c>
      <c r="V244">
        <v>1.7989889760678746</v>
      </c>
      <c r="W244">
        <v>60.571211661099291</v>
      </c>
      <c r="X244">
        <v>99</v>
      </c>
      <c r="Y244">
        <v>2128</v>
      </c>
      <c r="AD244">
        <v>4443</v>
      </c>
      <c r="AE244">
        <v>4451</v>
      </c>
      <c r="AF244">
        <v>4451</v>
      </c>
      <c r="AG244">
        <v>4451</v>
      </c>
      <c r="AH244">
        <v>4450</v>
      </c>
      <c r="AI244">
        <v>4451</v>
      </c>
      <c r="AJ244">
        <v>4451</v>
      </c>
      <c r="AK244">
        <v>4451</v>
      </c>
      <c r="AL244">
        <v>4462</v>
      </c>
      <c r="AM244">
        <v>4462</v>
      </c>
      <c r="AO244">
        <v>999</v>
      </c>
    </row>
    <row r="245" spans="1:41" x14ac:dyDescent="0.3">
      <c r="A245">
        <v>5</v>
      </c>
      <c r="B245">
        <v>2023</v>
      </c>
      <c r="C245">
        <v>99</v>
      </c>
      <c r="D245">
        <v>28</v>
      </c>
      <c r="E245">
        <v>45120</v>
      </c>
      <c r="F245">
        <v>170</v>
      </c>
      <c r="G245">
        <v>99</v>
      </c>
      <c r="H245">
        <v>6313</v>
      </c>
      <c r="I245">
        <v>84.86496435925865</v>
      </c>
      <c r="J245">
        <v>13.115195432586727</v>
      </c>
      <c r="K245">
        <v>15.360518225735596</v>
      </c>
      <c r="L245">
        <v>14.475284646348497</v>
      </c>
      <c r="M245">
        <v>59.535792709705689</v>
      </c>
      <c r="N245">
        <v>59.411423631123917</v>
      </c>
      <c r="O245">
        <v>11.947366110623349</v>
      </c>
      <c r="P245">
        <v>47.438831539644177</v>
      </c>
      <c r="Q245">
        <v>47.258893280632407</v>
      </c>
      <c r="R245">
        <v>124.37818261633009</v>
      </c>
      <c r="S245">
        <v>126.21027216856891</v>
      </c>
      <c r="T245">
        <v>88.059986873769375</v>
      </c>
      <c r="U245">
        <v>85.704616057755501</v>
      </c>
      <c r="V245">
        <v>2.2453227931488682</v>
      </c>
      <c r="W245">
        <v>60.251861238713751</v>
      </c>
      <c r="X245">
        <v>99</v>
      </c>
      <c r="Y245">
        <v>1742</v>
      </c>
      <c r="AD245">
        <v>4554</v>
      </c>
      <c r="AE245">
        <v>4554</v>
      </c>
      <c r="AF245">
        <v>4553</v>
      </c>
      <c r="AG245">
        <v>4556</v>
      </c>
      <c r="AH245">
        <v>4553</v>
      </c>
      <c r="AI245">
        <v>4554</v>
      </c>
      <c r="AJ245">
        <v>4556</v>
      </c>
      <c r="AK245">
        <v>4556</v>
      </c>
      <c r="AL245">
        <v>4571</v>
      </c>
      <c r="AM245">
        <v>4571</v>
      </c>
      <c r="AO245">
        <v>999</v>
      </c>
    </row>
    <row r="246" spans="1:41" x14ac:dyDescent="0.3">
      <c r="A246">
        <v>5</v>
      </c>
      <c r="B246">
        <v>2023</v>
      </c>
      <c r="C246">
        <v>99</v>
      </c>
      <c r="D246">
        <v>28</v>
      </c>
      <c r="E246">
        <v>45121</v>
      </c>
      <c r="F246">
        <v>170</v>
      </c>
      <c r="G246">
        <v>99</v>
      </c>
      <c r="H246">
        <v>3849</v>
      </c>
      <c r="I246">
        <v>82.76420109119249</v>
      </c>
      <c r="J246">
        <v>12.876365906962228</v>
      </c>
      <c r="K246">
        <v>15.07047440699127</v>
      </c>
      <c r="L246">
        <v>14.433959311424111</v>
      </c>
      <c r="M246">
        <v>58.368289637952614</v>
      </c>
      <c r="N246">
        <v>58.101408450704277</v>
      </c>
      <c r="O246">
        <v>11.52034956304618</v>
      </c>
      <c r="P246">
        <v>46.959425717852682</v>
      </c>
      <c r="Q246">
        <v>46.412242348532175</v>
      </c>
      <c r="R246">
        <v>123.86766541822722</v>
      </c>
      <c r="S246">
        <v>124.04431960049941</v>
      </c>
      <c r="T246">
        <v>87.342162667497774</v>
      </c>
      <c r="U246">
        <v>84.422748519788101</v>
      </c>
      <c r="V246">
        <v>2.1941085000290403</v>
      </c>
      <c r="W246">
        <v>60.375162379838926</v>
      </c>
      <c r="X246">
        <v>99</v>
      </c>
      <c r="Y246">
        <v>639</v>
      </c>
      <c r="AD246">
        <v>3203</v>
      </c>
      <c r="AE246">
        <v>3204</v>
      </c>
      <c r="AF246">
        <v>3203</v>
      </c>
      <c r="AG246">
        <v>3204</v>
      </c>
      <c r="AH246">
        <v>3204</v>
      </c>
      <c r="AI246">
        <v>3202</v>
      </c>
      <c r="AJ246">
        <v>3204</v>
      </c>
      <c r="AK246">
        <v>3204</v>
      </c>
      <c r="AL246">
        <v>3209</v>
      </c>
      <c r="AM246">
        <v>3209</v>
      </c>
      <c r="AO246">
        <v>999</v>
      </c>
    </row>
    <row r="247" spans="1:41" x14ac:dyDescent="0.3">
      <c r="A247">
        <v>5</v>
      </c>
      <c r="B247">
        <v>2023</v>
      </c>
      <c r="C247">
        <v>99</v>
      </c>
      <c r="D247">
        <v>28</v>
      </c>
      <c r="E247">
        <v>45122</v>
      </c>
      <c r="G247">
        <v>99</v>
      </c>
      <c r="X247">
        <v>99</v>
      </c>
      <c r="AO247">
        <v>999</v>
      </c>
    </row>
    <row r="248" spans="1:41" x14ac:dyDescent="0.3">
      <c r="A248">
        <v>5</v>
      </c>
      <c r="B248">
        <v>2023</v>
      </c>
      <c r="C248">
        <v>99</v>
      </c>
      <c r="D248">
        <v>29</v>
      </c>
      <c r="E248">
        <v>45124</v>
      </c>
      <c r="F248">
        <v>170</v>
      </c>
      <c r="G248">
        <v>99</v>
      </c>
      <c r="H248">
        <v>5607</v>
      </c>
      <c r="I248">
        <v>82.654772605671383</v>
      </c>
      <c r="J248">
        <v>12.87723577235773</v>
      </c>
      <c r="K248">
        <v>15.03573085846865</v>
      </c>
      <c r="L248">
        <v>14.538195804195825</v>
      </c>
      <c r="M248">
        <v>58.257424593967613</v>
      </c>
      <c r="N248">
        <v>57.19442930953501</v>
      </c>
      <c r="O248">
        <v>11.707250580046372</v>
      </c>
      <c r="P248">
        <v>46.948345908299473</v>
      </c>
      <c r="Q248">
        <v>45.781132075471689</v>
      </c>
      <c r="R248">
        <v>126.3028720626632</v>
      </c>
      <c r="S248">
        <v>125.0855816652161</v>
      </c>
      <c r="T248">
        <v>87.384780092592479</v>
      </c>
      <c r="U248">
        <v>84.440104166666757</v>
      </c>
      <c r="V248">
        <v>2.1584950861109178</v>
      </c>
      <c r="W248">
        <v>60.330479757446042</v>
      </c>
      <c r="X248">
        <v>99</v>
      </c>
      <c r="Y248">
        <v>2152</v>
      </c>
      <c r="AD248">
        <v>3444</v>
      </c>
      <c r="AE248">
        <v>3448</v>
      </c>
      <c r="AF248">
        <v>3445</v>
      </c>
      <c r="AG248">
        <v>3448</v>
      </c>
      <c r="AH248">
        <v>3446</v>
      </c>
      <c r="AI248">
        <v>3445</v>
      </c>
      <c r="AJ248">
        <v>3447</v>
      </c>
      <c r="AK248">
        <v>3447</v>
      </c>
      <c r="AL248">
        <v>3456</v>
      </c>
      <c r="AM248">
        <v>3456</v>
      </c>
      <c r="AO248">
        <v>999</v>
      </c>
    </row>
    <row r="249" spans="1:41" x14ac:dyDescent="0.3">
      <c r="A249">
        <v>5</v>
      </c>
      <c r="B249">
        <v>2023</v>
      </c>
      <c r="C249">
        <v>99</v>
      </c>
      <c r="D249">
        <v>29</v>
      </c>
      <c r="E249">
        <v>45125</v>
      </c>
      <c r="F249">
        <v>170</v>
      </c>
      <c r="G249">
        <v>99</v>
      </c>
      <c r="H249">
        <v>5906</v>
      </c>
      <c r="I249">
        <v>84.149591940399603</v>
      </c>
      <c r="J249">
        <v>12.746178070426598</v>
      </c>
      <c r="K249">
        <v>15.052963068995078</v>
      </c>
      <c r="L249">
        <v>14.21256452955874</v>
      </c>
      <c r="M249">
        <v>58.752934440309105</v>
      </c>
      <c r="N249">
        <v>58.61610508757304</v>
      </c>
      <c r="O249">
        <v>11.695677068422571</v>
      </c>
      <c r="P249">
        <v>46.223017463498415</v>
      </c>
      <c r="Q249">
        <v>45.520469510449473</v>
      </c>
      <c r="R249">
        <v>121.39564843973662</v>
      </c>
      <c r="S249">
        <v>124.10563985113085</v>
      </c>
      <c r="T249">
        <v>86.874643061107989</v>
      </c>
      <c r="U249">
        <v>84.866990291261857</v>
      </c>
      <c r="V249">
        <v>2.3067849985684905</v>
      </c>
      <c r="W249">
        <v>60.499322722654931</v>
      </c>
      <c r="X249">
        <v>99</v>
      </c>
      <c r="Y249">
        <v>2407</v>
      </c>
      <c r="AD249">
        <v>3493</v>
      </c>
      <c r="AE249">
        <v>3493</v>
      </c>
      <c r="AF249">
        <v>3492</v>
      </c>
      <c r="AG249">
        <v>3493</v>
      </c>
      <c r="AH249">
        <v>3493</v>
      </c>
      <c r="AI249">
        <v>3493</v>
      </c>
      <c r="AJ249">
        <v>3493</v>
      </c>
      <c r="AK249">
        <v>3493</v>
      </c>
      <c r="AL249">
        <v>3502</v>
      </c>
      <c r="AM249">
        <v>3502</v>
      </c>
      <c r="AO249">
        <v>999</v>
      </c>
    </row>
    <row r="250" spans="1:41" x14ac:dyDescent="0.3">
      <c r="A250">
        <v>5</v>
      </c>
      <c r="B250">
        <v>2023</v>
      </c>
      <c r="C250">
        <v>99</v>
      </c>
      <c r="D250">
        <v>29</v>
      </c>
      <c r="E250">
        <v>45126</v>
      </c>
      <c r="F250">
        <v>170</v>
      </c>
      <c r="G250">
        <v>99</v>
      </c>
      <c r="H250">
        <v>5690</v>
      </c>
      <c r="I250">
        <v>83.175862917398618</v>
      </c>
      <c r="J250">
        <v>12.903780271707022</v>
      </c>
      <c r="K250">
        <v>15.111839385887205</v>
      </c>
      <c r="L250">
        <v>14.25042068361086</v>
      </c>
      <c r="M250">
        <v>58.549394744611945</v>
      </c>
      <c r="N250">
        <v>58.564109649122734</v>
      </c>
      <c r="O250">
        <v>11.709176748303284</v>
      </c>
      <c r="P250">
        <v>46.786367660076721</v>
      </c>
      <c r="Q250">
        <v>45.765053128689502</v>
      </c>
      <c r="R250">
        <v>128.85393921510772</v>
      </c>
      <c r="S250">
        <v>128.21864856889937</v>
      </c>
      <c r="T250">
        <v>87.603523194362992</v>
      </c>
      <c r="U250">
        <v>84.549148561362401</v>
      </c>
      <c r="V250">
        <v>2.2080591141801857</v>
      </c>
      <c r="W250">
        <v>60.396133567662574</v>
      </c>
      <c r="X250">
        <v>99</v>
      </c>
      <c r="Y250">
        <v>2291</v>
      </c>
      <c r="AD250">
        <v>3386</v>
      </c>
      <c r="AE250">
        <v>3387</v>
      </c>
      <c r="AF250">
        <v>3387</v>
      </c>
      <c r="AG250">
        <v>3389</v>
      </c>
      <c r="AH250">
        <v>3389</v>
      </c>
      <c r="AI250">
        <v>3388</v>
      </c>
      <c r="AJ250">
        <v>3389</v>
      </c>
      <c r="AK250">
        <v>3389</v>
      </c>
      <c r="AL250">
        <v>3406</v>
      </c>
      <c r="AM250">
        <v>3406</v>
      </c>
      <c r="AO250">
        <v>999</v>
      </c>
    </row>
    <row r="251" spans="1:41" x14ac:dyDescent="0.3">
      <c r="A251">
        <v>5</v>
      </c>
      <c r="B251">
        <v>2023</v>
      </c>
      <c r="C251">
        <v>99</v>
      </c>
      <c r="D251">
        <v>29</v>
      </c>
      <c r="E251">
        <v>45127</v>
      </c>
      <c r="F251">
        <v>170</v>
      </c>
      <c r="G251">
        <v>99</v>
      </c>
      <c r="H251">
        <v>5985</v>
      </c>
      <c r="I251">
        <v>85.128150375939498</v>
      </c>
      <c r="J251">
        <v>12.956631679389345</v>
      </c>
      <c r="K251">
        <v>15.180495946590396</v>
      </c>
      <c r="L251">
        <v>14.959949295774612</v>
      </c>
      <c r="M251">
        <v>58.951311397234093</v>
      </c>
      <c r="N251">
        <v>59.64640000000005</v>
      </c>
      <c r="O251">
        <v>11.81463647199047</v>
      </c>
      <c r="P251">
        <v>46.844025757214411</v>
      </c>
      <c r="Q251">
        <v>45.837824946339133</v>
      </c>
      <c r="R251">
        <v>125.71680572109652</v>
      </c>
      <c r="S251">
        <v>125.94064362336113</v>
      </c>
      <c r="T251">
        <v>88.451807802093242</v>
      </c>
      <c r="U251">
        <v>85.382588011417823</v>
      </c>
      <c r="V251">
        <v>2.2238642672010465</v>
      </c>
      <c r="W251">
        <v>60.127819548872175</v>
      </c>
      <c r="X251">
        <v>99</v>
      </c>
      <c r="Y251">
        <v>1783</v>
      </c>
      <c r="AD251">
        <v>4192</v>
      </c>
      <c r="AE251">
        <v>4194</v>
      </c>
      <c r="AF251">
        <v>4192</v>
      </c>
      <c r="AG251">
        <v>4195</v>
      </c>
      <c r="AH251">
        <v>4193</v>
      </c>
      <c r="AI251">
        <v>4193</v>
      </c>
      <c r="AJ251">
        <v>4195</v>
      </c>
      <c r="AK251">
        <v>4195</v>
      </c>
      <c r="AL251">
        <v>4204</v>
      </c>
      <c r="AM251">
        <v>4204</v>
      </c>
      <c r="AO251">
        <v>999</v>
      </c>
    </row>
    <row r="252" spans="1:41" x14ac:dyDescent="0.3">
      <c r="A252">
        <v>5</v>
      </c>
      <c r="B252">
        <v>2023</v>
      </c>
      <c r="C252">
        <v>99</v>
      </c>
      <c r="D252">
        <v>29</v>
      </c>
      <c r="E252">
        <v>45128</v>
      </c>
      <c r="F252">
        <v>170</v>
      </c>
      <c r="G252">
        <v>99</v>
      </c>
      <c r="H252">
        <v>2626</v>
      </c>
      <c r="I252">
        <v>86.135453160700607</v>
      </c>
      <c r="J252">
        <v>12.968582058701937</v>
      </c>
      <c r="K252">
        <v>15.47904092600246</v>
      </c>
      <c r="L252">
        <v>14.714039408866999</v>
      </c>
      <c r="M252">
        <v>60.286068623398194</v>
      </c>
      <c r="N252">
        <v>60.771280788177357</v>
      </c>
      <c r="O252">
        <v>11.849772633319548</v>
      </c>
      <c r="P252">
        <v>47.023563455973552</v>
      </c>
      <c r="Q252">
        <v>46.311000827129853</v>
      </c>
      <c r="R252">
        <v>129.14716825134352</v>
      </c>
      <c r="S252">
        <v>130.65398925175688</v>
      </c>
      <c r="T252">
        <v>89.3815930664463</v>
      </c>
      <c r="U252">
        <v>86.848369789517108</v>
      </c>
      <c r="V252">
        <v>2.5104588673005224</v>
      </c>
      <c r="W252">
        <v>60.328636709824849</v>
      </c>
      <c r="X252">
        <v>99</v>
      </c>
      <c r="Y252">
        <v>203</v>
      </c>
      <c r="AD252">
        <v>2419</v>
      </c>
      <c r="AE252">
        <v>2419</v>
      </c>
      <c r="AF252">
        <v>2419</v>
      </c>
      <c r="AG252">
        <v>2419</v>
      </c>
      <c r="AH252">
        <v>2419</v>
      </c>
      <c r="AI252">
        <v>2418</v>
      </c>
      <c r="AJ252">
        <v>2419</v>
      </c>
      <c r="AK252">
        <v>2419</v>
      </c>
      <c r="AL252">
        <v>2423</v>
      </c>
      <c r="AM252">
        <v>2423</v>
      </c>
      <c r="AO252">
        <v>999</v>
      </c>
    </row>
    <row r="253" spans="1:41" x14ac:dyDescent="0.3">
      <c r="A253">
        <v>5</v>
      </c>
      <c r="B253">
        <v>2023</v>
      </c>
      <c r="C253">
        <v>99</v>
      </c>
      <c r="D253">
        <v>29</v>
      </c>
      <c r="E253">
        <v>45129</v>
      </c>
      <c r="G253">
        <v>99</v>
      </c>
      <c r="X253">
        <v>99</v>
      </c>
      <c r="AO253">
        <v>999</v>
      </c>
    </row>
    <row r="254" spans="1:41" x14ac:dyDescent="0.3">
      <c r="A254">
        <v>5</v>
      </c>
      <c r="B254">
        <v>2023</v>
      </c>
      <c r="C254">
        <v>99</v>
      </c>
      <c r="D254">
        <v>30</v>
      </c>
      <c r="E254">
        <v>45131</v>
      </c>
      <c r="F254">
        <v>170</v>
      </c>
      <c r="G254">
        <v>99</v>
      </c>
      <c r="H254">
        <v>6327</v>
      </c>
      <c r="I254">
        <v>82.880118539592019</v>
      </c>
      <c r="J254">
        <v>12.935522991409805</v>
      </c>
      <c r="K254">
        <v>14.926028780610938</v>
      </c>
      <c r="L254">
        <v>14.08888699360342</v>
      </c>
      <c r="M254">
        <v>58.315677859126446</v>
      </c>
      <c r="N254">
        <v>58.500821214713319</v>
      </c>
      <c r="O254">
        <v>11.78177688036344</v>
      </c>
      <c r="P254">
        <v>48.837455830388706</v>
      </c>
      <c r="Q254">
        <v>47.159767794043411</v>
      </c>
      <c r="R254">
        <v>129.90636042402824</v>
      </c>
      <c r="S254">
        <v>128.37304391721352</v>
      </c>
      <c r="T254">
        <v>88.834390735146016</v>
      </c>
      <c r="U254">
        <v>84.369486404833694</v>
      </c>
      <c r="V254">
        <v>1.9905057892011224</v>
      </c>
      <c r="W254">
        <v>60.530583214793744</v>
      </c>
      <c r="X254">
        <v>99</v>
      </c>
      <c r="Y254">
        <v>2356</v>
      </c>
      <c r="AD254">
        <v>3958</v>
      </c>
      <c r="AE254">
        <v>3961</v>
      </c>
      <c r="AF254">
        <v>3962</v>
      </c>
      <c r="AG254">
        <v>3962</v>
      </c>
      <c r="AH254">
        <v>3962</v>
      </c>
      <c r="AI254">
        <v>3962</v>
      </c>
      <c r="AJ254">
        <v>3962</v>
      </c>
      <c r="AK254">
        <v>3962</v>
      </c>
      <c r="AL254">
        <v>3972</v>
      </c>
      <c r="AM254">
        <v>3972</v>
      </c>
      <c r="AO254">
        <v>999</v>
      </c>
    </row>
    <row r="255" spans="1:41" x14ac:dyDescent="0.3">
      <c r="A255">
        <v>5</v>
      </c>
      <c r="B255">
        <v>2023</v>
      </c>
      <c r="C255">
        <v>99</v>
      </c>
      <c r="D255">
        <v>30</v>
      </c>
      <c r="E255">
        <v>45132</v>
      </c>
      <c r="F255">
        <v>170</v>
      </c>
      <c r="G255">
        <v>99</v>
      </c>
      <c r="H255">
        <v>6616</v>
      </c>
      <c r="I255">
        <v>83.993044135429315</v>
      </c>
      <c r="J255">
        <v>13.314482442047263</v>
      </c>
      <c r="K255">
        <v>15.496304796878611</v>
      </c>
      <c r="L255">
        <v>14.885955456570173</v>
      </c>
      <c r="M255">
        <v>59.184392930915735</v>
      </c>
      <c r="N255">
        <v>58.321217002237034</v>
      </c>
      <c r="O255">
        <v>11.80555428046817</v>
      </c>
      <c r="P255">
        <v>48.987376635299512</v>
      </c>
      <c r="Q255">
        <v>47.857011705301808</v>
      </c>
      <c r="R255">
        <v>132.09088822584343</v>
      </c>
      <c r="S255">
        <v>131.85288042230897</v>
      </c>
      <c r="T255">
        <v>89.235926773455347</v>
      </c>
      <c r="U255">
        <v>85.636155606407499</v>
      </c>
      <c r="V255">
        <v>2.1818223548313478</v>
      </c>
      <c r="W255">
        <v>59.949365175332517</v>
      </c>
      <c r="X255">
        <v>99</v>
      </c>
      <c r="Y255">
        <v>2253</v>
      </c>
      <c r="AD255">
        <v>4357</v>
      </c>
      <c r="AE255">
        <v>4357</v>
      </c>
      <c r="AF255">
        <v>4356</v>
      </c>
      <c r="AG255">
        <v>4357</v>
      </c>
      <c r="AH255">
        <v>4357</v>
      </c>
      <c r="AI255">
        <v>4357</v>
      </c>
      <c r="AJ255">
        <v>4357</v>
      </c>
      <c r="AK255">
        <v>4357</v>
      </c>
      <c r="AL255">
        <v>4370</v>
      </c>
      <c r="AM255">
        <v>4370</v>
      </c>
      <c r="AO255">
        <v>999</v>
      </c>
    </row>
    <row r="256" spans="1:41" x14ac:dyDescent="0.3">
      <c r="A256">
        <v>5</v>
      </c>
      <c r="B256">
        <v>2023</v>
      </c>
      <c r="C256">
        <v>99</v>
      </c>
      <c r="D256">
        <v>30</v>
      </c>
      <c r="E256">
        <v>45133</v>
      </c>
      <c r="F256">
        <v>170</v>
      </c>
      <c r="G256">
        <v>99</v>
      </c>
      <c r="H256">
        <v>6447</v>
      </c>
      <c r="I256">
        <v>83.4122258414763</v>
      </c>
      <c r="J256">
        <v>12.874144037780399</v>
      </c>
      <c r="K256">
        <v>15.130122757318196</v>
      </c>
      <c r="L256">
        <v>14.23744748858447</v>
      </c>
      <c r="M256">
        <v>58.361803588290798</v>
      </c>
      <c r="N256">
        <v>58.810837912087919</v>
      </c>
      <c r="O256">
        <v>11.889733301864547</v>
      </c>
      <c r="P256">
        <v>49.072220911021951</v>
      </c>
      <c r="Q256">
        <v>48.052407932011342</v>
      </c>
      <c r="R256">
        <v>128.96766580127451</v>
      </c>
      <c r="S256">
        <v>128.46825584139722</v>
      </c>
      <c r="T256">
        <v>88.551292900799396</v>
      </c>
      <c r="U256">
        <v>84.54066760695811</v>
      </c>
      <c r="V256">
        <v>2.2559787195377941</v>
      </c>
      <c r="W256">
        <v>60.409337676438653</v>
      </c>
      <c r="X256">
        <v>99</v>
      </c>
      <c r="Y256">
        <v>2196</v>
      </c>
      <c r="AD256">
        <v>4235</v>
      </c>
      <c r="AE256">
        <v>4236</v>
      </c>
      <c r="AF256">
        <v>4237</v>
      </c>
      <c r="AG256">
        <v>4237</v>
      </c>
      <c r="AH256">
        <v>4237</v>
      </c>
      <c r="AI256">
        <v>4236</v>
      </c>
      <c r="AJ256">
        <v>4237</v>
      </c>
      <c r="AK256">
        <v>4237</v>
      </c>
      <c r="AL256">
        <v>4254</v>
      </c>
      <c r="AM256">
        <v>4254</v>
      </c>
      <c r="AO256">
        <v>999</v>
      </c>
    </row>
    <row r="257" spans="1:41" x14ac:dyDescent="0.3">
      <c r="A257">
        <v>5</v>
      </c>
      <c r="B257">
        <v>2023</v>
      </c>
      <c r="C257">
        <v>99</v>
      </c>
      <c r="D257">
        <v>30</v>
      </c>
      <c r="E257">
        <v>45134</v>
      </c>
      <c r="F257">
        <v>170</v>
      </c>
      <c r="G257">
        <v>99</v>
      </c>
      <c r="H257">
        <v>5527</v>
      </c>
      <c r="I257">
        <v>84.313074000361397</v>
      </c>
      <c r="J257">
        <v>12.799507254311569</v>
      </c>
      <c r="K257">
        <v>14.756102900930555</v>
      </c>
      <c r="L257">
        <v>14.138077336197638</v>
      </c>
      <c r="M257">
        <v>57.890147783251095</v>
      </c>
      <c r="N257">
        <v>60.188952738990245</v>
      </c>
      <c r="O257">
        <v>11.805856595511798</v>
      </c>
      <c r="P257">
        <v>48.887215986860113</v>
      </c>
      <c r="Q257">
        <v>47.836070060208002</v>
      </c>
      <c r="R257">
        <v>123.7227695675971</v>
      </c>
      <c r="S257">
        <v>123.26628352490424</v>
      </c>
      <c r="T257">
        <v>88.369453551912414</v>
      </c>
      <c r="U257">
        <v>84.041256830601029</v>
      </c>
      <c r="V257">
        <v>1.9565956466189844</v>
      </c>
      <c r="W257">
        <v>60.550388999457219</v>
      </c>
      <c r="X257">
        <v>99</v>
      </c>
      <c r="Y257">
        <v>1868</v>
      </c>
      <c r="AD257">
        <v>3653</v>
      </c>
      <c r="AE257">
        <v>3654</v>
      </c>
      <c r="AF257">
        <v>3654</v>
      </c>
      <c r="AG257">
        <v>3654</v>
      </c>
      <c r="AH257">
        <v>3653</v>
      </c>
      <c r="AI257">
        <v>3654</v>
      </c>
      <c r="AJ257">
        <v>3654</v>
      </c>
      <c r="AK257">
        <v>3654</v>
      </c>
      <c r="AL257">
        <v>3660</v>
      </c>
      <c r="AM257">
        <v>3660</v>
      </c>
      <c r="AO257">
        <v>999</v>
      </c>
    </row>
    <row r="258" spans="1:41" x14ac:dyDescent="0.3">
      <c r="A258">
        <v>5</v>
      </c>
      <c r="B258">
        <v>2023</v>
      </c>
      <c r="C258">
        <v>99</v>
      </c>
      <c r="D258">
        <v>30</v>
      </c>
      <c r="E258">
        <v>45135</v>
      </c>
      <c r="F258">
        <v>170</v>
      </c>
      <c r="G258">
        <v>99</v>
      </c>
      <c r="H258">
        <v>4317</v>
      </c>
      <c r="I258">
        <v>84.977236506833279</v>
      </c>
      <c r="J258">
        <v>13.295929087327629</v>
      </c>
      <c r="K258">
        <v>15.721142481943536</v>
      </c>
      <c r="L258">
        <v>14.504251592356699</v>
      </c>
      <c r="M258">
        <v>58.483519369665046</v>
      </c>
      <c r="N258">
        <v>59.42208598726112</v>
      </c>
      <c r="O258">
        <v>11.909586342744598</v>
      </c>
      <c r="P258">
        <v>48.070584372948119</v>
      </c>
      <c r="Q258">
        <v>46.841707717569776</v>
      </c>
      <c r="R258">
        <v>128.82173342087984</v>
      </c>
      <c r="S258">
        <v>127.6145764937623</v>
      </c>
      <c r="T258">
        <v>88.961296660117796</v>
      </c>
      <c r="U258">
        <v>85.442894564505679</v>
      </c>
      <c r="V258">
        <v>2.4252133946159056</v>
      </c>
      <c r="W258">
        <v>60.03219828584664</v>
      </c>
      <c r="X258">
        <v>99</v>
      </c>
      <c r="Y258">
        <v>1262</v>
      </c>
      <c r="AD258">
        <v>3046</v>
      </c>
      <c r="AE258">
        <v>3046</v>
      </c>
      <c r="AF258">
        <v>3046</v>
      </c>
      <c r="AG258">
        <v>3046</v>
      </c>
      <c r="AH258">
        <v>3046</v>
      </c>
      <c r="AI258">
        <v>3045</v>
      </c>
      <c r="AJ258">
        <v>3046</v>
      </c>
      <c r="AK258">
        <v>3046</v>
      </c>
      <c r="AL258">
        <v>3054</v>
      </c>
      <c r="AM258">
        <v>3054</v>
      </c>
      <c r="AO258">
        <v>999</v>
      </c>
    </row>
    <row r="259" spans="1:41" x14ac:dyDescent="0.3">
      <c r="A259">
        <v>5</v>
      </c>
      <c r="B259">
        <v>2023</v>
      </c>
      <c r="C259">
        <v>99</v>
      </c>
      <c r="D259">
        <v>30</v>
      </c>
      <c r="E259">
        <v>45136</v>
      </c>
      <c r="G259">
        <v>99</v>
      </c>
      <c r="X259">
        <v>99</v>
      </c>
      <c r="AO259">
        <v>999</v>
      </c>
    </row>
    <row r="260" spans="1:41" x14ac:dyDescent="0.3">
      <c r="A260">
        <v>5</v>
      </c>
      <c r="B260">
        <v>2023</v>
      </c>
      <c r="C260">
        <v>99</v>
      </c>
      <c r="D260">
        <v>31</v>
      </c>
      <c r="E260">
        <v>45138</v>
      </c>
      <c r="F260">
        <v>170</v>
      </c>
      <c r="G260">
        <v>99</v>
      </c>
      <c r="H260">
        <v>6234</v>
      </c>
      <c r="I260">
        <v>82.798776066730497</v>
      </c>
      <c r="J260">
        <v>12.929382837472341</v>
      </c>
      <c r="K260">
        <v>14.946705998033401</v>
      </c>
      <c r="L260">
        <v>14.355937499999971</v>
      </c>
      <c r="M260">
        <v>57.863274336283183</v>
      </c>
      <c r="N260">
        <v>58.160000000000082</v>
      </c>
      <c r="O260">
        <v>11.851708036372608</v>
      </c>
      <c r="P260">
        <v>48.781465093412002</v>
      </c>
      <c r="Q260">
        <v>47.617748279252723</v>
      </c>
      <c r="R260">
        <v>130.38879331531089</v>
      </c>
      <c r="S260">
        <v>127.53256328336202</v>
      </c>
      <c r="T260">
        <v>88.180716388616403</v>
      </c>
      <c r="U260">
        <v>84.173110893032359</v>
      </c>
      <c r="V260">
        <v>2.0173231605610606</v>
      </c>
      <c r="W260">
        <v>60.393487327558553</v>
      </c>
      <c r="X260">
        <v>99</v>
      </c>
      <c r="Y260">
        <v>2179</v>
      </c>
      <c r="AD260">
        <v>4067</v>
      </c>
      <c r="AE260">
        <v>4068</v>
      </c>
      <c r="AF260">
        <v>4069</v>
      </c>
      <c r="AG260">
        <v>4069</v>
      </c>
      <c r="AH260">
        <v>4068</v>
      </c>
      <c r="AI260">
        <v>4068</v>
      </c>
      <c r="AJ260">
        <v>4069</v>
      </c>
      <c r="AK260">
        <v>4069</v>
      </c>
      <c r="AL260">
        <v>4076</v>
      </c>
      <c r="AM260">
        <v>4076</v>
      </c>
      <c r="AO260">
        <v>999</v>
      </c>
    </row>
    <row r="261" spans="1:41" x14ac:dyDescent="0.3">
      <c r="A261">
        <v>5</v>
      </c>
      <c r="B261">
        <v>2023</v>
      </c>
      <c r="C261">
        <v>99</v>
      </c>
      <c r="D261">
        <v>31</v>
      </c>
      <c r="E261">
        <v>45139</v>
      </c>
      <c r="F261">
        <v>170</v>
      </c>
      <c r="G261">
        <v>99</v>
      </c>
      <c r="H261">
        <v>6703</v>
      </c>
      <c r="I261">
        <v>84.479558406683495</v>
      </c>
      <c r="J261">
        <v>13.488619957537155</v>
      </c>
      <c r="K261">
        <v>15.534323922733984</v>
      </c>
      <c r="L261">
        <v>14.404358585858628</v>
      </c>
      <c r="M261">
        <v>59.081681171725677</v>
      </c>
      <c r="N261">
        <v>58.939595346484758</v>
      </c>
      <c r="O261">
        <v>11.858106960950778</v>
      </c>
      <c r="P261">
        <v>47.988115449915121</v>
      </c>
      <c r="Q261">
        <v>46.776952461799681</v>
      </c>
      <c r="R261">
        <v>128.87139219015279</v>
      </c>
      <c r="S261">
        <v>128.80072156196945</v>
      </c>
      <c r="T261">
        <v>89.030209435159918</v>
      </c>
      <c r="U261">
        <v>85.677173683097053</v>
      </c>
      <c r="V261">
        <v>2.0457039651968314</v>
      </c>
      <c r="W261">
        <v>60.122482470535566</v>
      </c>
      <c r="X261">
        <v>99</v>
      </c>
      <c r="Y261">
        <v>1985</v>
      </c>
      <c r="AD261">
        <v>4710</v>
      </c>
      <c r="AE261">
        <v>4711</v>
      </c>
      <c r="AF261">
        <v>4710</v>
      </c>
      <c r="AG261">
        <v>4712</v>
      </c>
      <c r="AH261">
        <v>4712</v>
      </c>
      <c r="AI261">
        <v>4712</v>
      </c>
      <c r="AJ261">
        <v>4712</v>
      </c>
      <c r="AK261">
        <v>4712</v>
      </c>
      <c r="AL261">
        <v>4727</v>
      </c>
      <c r="AM261">
        <v>4727</v>
      </c>
      <c r="AO261">
        <v>999</v>
      </c>
    </row>
    <row r="262" spans="1:41" x14ac:dyDescent="0.3">
      <c r="A262">
        <v>5</v>
      </c>
      <c r="B262">
        <v>2023</v>
      </c>
      <c r="C262">
        <v>99</v>
      </c>
      <c r="D262">
        <v>31</v>
      </c>
      <c r="E262">
        <v>45140</v>
      </c>
      <c r="F262">
        <v>170</v>
      </c>
      <c r="G262">
        <v>99</v>
      </c>
      <c r="H262">
        <v>6335</v>
      </c>
      <c r="I262">
        <v>83.158599842146501</v>
      </c>
      <c r="J262">
        <v>12.916344383057096</v>
      </c>
      <c r="K262">
        <v>15.064871086556176</v>
      </c>
      <c r="L262">
        <v>14.310410542321328</v>
      </c>
      <c r="M262">
        <v>58.286832412523033</v>
      </c>
      <c r="N262">
        <v>58.630533807829231</v>
      </c>
      <c r="O262">
        <v>12.060023014959702</v>
      </c>
      <c r="P262">
        <v>48.628453038674017</v>
      </c>
      <c r="Q262">
        <v>47.81730326737231</v>
      </c>
      <c r="R262">
        <v>129.80280717901516</v>
      </c>
      <c r="S262">
        <v>129.69604233778185</v>
      </c>
      <c r="T262">
        <v>88.396516956920195</v>
      </c>
      <c r="U262">
        <v>84.58877176901936</v>
      </c>
      <c r="V262">
        <v>2.1485267034990847</v>
      </c>
      <c r="W262">
        <v>60.395895816890302</v>
      </c>
      <c r="X262">
        <v>99</v>
      </c>
      <c r="Y262">
        <v>1977</v>
      </c>
      <c r="AD262">
        <v>4344</v>
      </c>
      <c r="AE262">
        <v>4344</v>
      </c>
      <c r="AF262">
        <v>4340</v>
      </c>
      <c r="AG262">
        <v>4345</v>
      </c>
      <c r="AH262">
        <v>4344</v>
      </c>
      <c r="AI262">
        <v>4346</v>
      </c>
      <c r="AJ262">
        <v>4346</v>
      </c>
      <c r="AK262">
        <v>4346</v>
      </c>
      <c r="AL262">
        <v>4364</v>
      </c>
      <c r="AM262">
        <v>4364</v>
      </c>
      <c r="AO262">
        <v>999</v>
      </c>
    </row>
    <row r="263" spans="1:41" x14ac:dyDescent="0.3">
      <c r="A263">
        <v>5</v>
      </c>
      <c r="B263">
        <v>2023</v>
      </c>
      <c r="C263">
        <v>99</v>
      </c>
      <c r="D263">
        <v>31</v>
      </c>
      <c r="E263">
        <v>45141</v>
      </c>
      <c r="F263">
        <v>170</v>
      </c>
      <c r="G263">
        <v>99</v>
      </c>
      <c r="H263">
        <v>5925</v>
      </c>
      <c r="I263">
        <v>84.800497890295105</v>
      </c>
      <c r="J263">
        <v>13.197287615148408</v>
      </c>
      <c r="K263">
        <v>15.24910394265232</v>
      </c>
      <c r="L263">
        <v>14.39234972677594</v>
      </c>
      <c r="M263">
        <v>59.361597542242897</v>
      </c>
      <c r="N263">
        <v>58.678442010950704</v>
      </c>
      <c r="O263">
        <v>11.931013306038848</v>
      </c>
      <c r="P263">
        <v>48.416730621642358</v>
      </c>
      <c r="Q263">
        <v>47.471461479395934</v>
      </c>
      <c r="R263">
        <v>133.03709388590431</v>
      </c>
      <c r="S263">
        <v>132.17932975185471</v>
      </c>
      <c r="T263">
        <v>89.302171136653882</v>
      </c>
      <c r="U263">
        <v>85.874380587484126</v>
      </c>
      <c r="V263">
        <v>2.0518163275039076</v>
      </c>
      <c r="W263">
        <v>60.291476793248947</v>
      </c>
      <c r="X263">
        <v>99</v>
      </c>
      <c r="Y263">
        <v>2017</v>
      </c>
      <c r="AD263">
        <v>3908</v>
      </c>
      <c r="AE263">
        <v>3906</v>
      </c>
      <c r="AF263">
        <v>3908</v>
      </c>
      <c r="AG263">
        <v>3908</v>
      </c>
      <c r="AH263">
        <v>3909</v>
      </c>
      <c r="AI263">
        <v>3907</v>
      </c>
      <c r="AJ263">
        <v>3909</v>
      </c>
      <c r="AK263">
        <v>3909</v>
      </c>
      <c r="AL263">
        <v>3915</v>
      </c>
      <c r="AM263">
        <v>3915</v>
      </c>
      <c r="AO263">
        <v>999</v>
      </c>
    </row>
    <row r="264" spans="1:41" x14ac:dyDescent="0.3">
      <c r="A264">
        <v>5</v>
      </c>
      <c r="B264">
        <v>2023</v>
      </c>
      <c r="C264">
        <v>99</v>
      </c>
      <c r="D264">
        <v>31</v>
      </c>
      <c r="E264">
        <v>45142</v>
      </c>
      <c r="F264">
        <v>170</v>
      </c>
      <c r="G264">
        <v>99</v>
      </c>
      <c r="H264">
        <v>3997</v>
      </c>
      <c r="I264">
        <v>85.924180635476972</v>
      </c>
      <c r="J264">
        <v>13.294095803936129</v>
      </c>
      <c r="K264">
        <v>15.722539918306715</v>
      </c>
      <c r="L264">
        <v>14.647963105303623</v>
      </c>
      <c r="M264">
        <v>59.257927961381299</v>
      </c>
      <c r="N264">
        <v>59.562023076923111</v>
      </c>
      <c r="O264">
        <v>12.04313288789904</v>
      </c>
      <c r="P264">
        <v>48.932417378388415</v>
      </c>
      <c r="Q264">
        <v>48.134051243965821</v>
      </c>
      <c r="R264">
        <v>125.8277654046028</v>
      </c>
      <c r="S264">
        <v>126.56792873051222</v>
      </c>
      <c r="T264">
        <v>88.966580214894478</v>
      </c>
      <c r="U264">
        <v>86.442534271952752</v>
      </c>
      <c r="V264">
        <v>2.4284441143705888</v>
      </c>
      <c r="W264">
        <v>60.058293720290223</v>
      </c>
      <c r="X264">
        <v>99</v>
      </c>
      <c r="Y264">
        <v>1304</v>
      </c>
      <c r="AD264">
        <v>2693</v>
      </c>
      <c r="AE264">
        <v>2693</v>
      </c>
      <c r="AF264">
        <v>2693</v>
      </c>
      <c r="AG264">
        <v>2694</v>
      </c>
      <c r="AH264">
        <v>2693</v>
      </c>
      <c r="AI264">
        <v>2693</v>
      </c>
      <c r="AJ264">
        <v>2694</v>
      </c>
      <c r="AK264">
        <v>2694</v>
      </c>
      <c r="AL264">
        <v>2699</v>
      </c>
      <c r="AM264">
        <v>2699</v>
      </c>
      <c r="AO264">
        <v>999</v>
      </c>
    </row>
    <row r="265" spans="1:41" x14ac:dyDescent="0.3">
      <c r="A265">
        <v>5</v>
      </c>
      <c r="B265">
        <v>2023</v>
      </c>
      <c r="C265">
        <v>99</v>
      </c>
      <c r="D265">
        <v>31</v>
      </c>
      <c r="E265">
        <v>45143</v>
      </c>
      <c r="G265">
        <v>99</v>
      </c>
      <c r="X265">
        <v>99</v>
      </c>
      <c r="AO265">
        <v>999</v>
      </c>
    </row>
    <row r="266" spans="1:41" x14ac:dyDescent="0.3">
      <c r="A266">
        <v>5</v>
      </c>
      <c r="B266">
        <v>2023</v>
      </c>
      <c r="C266">
        <v>99</v>
      </c>
      <c r="D266">
        <v>32</v>
      </c>
      <c r="E266">
        <v>45145</v>
      </c>
      <c r="F266">
        <v>170</v>
      </c>
      <c r="G266">
        <v>99</v>
      </c>
      <c r="H266">
        <v>6055</v>
      </c>
      <c r="I266">
        <v>83.511897605284773</v>
      </c>
      <c r="J266">
        <v>12.832115637319328</v>
      </c>
      <c r="K266">
        <v>15.096685954760646</v>
      </c>
      <c r="L266">
        <v>14.381676300578029</v>
      </c>
      <c r="M266">
        <v>58.496528143082642</v>
      </c>
      <c r="N266">
        <v>59.288093749999859</v>
      </c>
      <c r="O266">
        <v>11.972982917214177</v>
      </c>
      <c r="P266">
        <v>48.443889618922469</v>
      </c>
      <c r="Q266">
        <v>47.621877465159081</v>
      </c>
      <c r="R266">
        <v>133.11695137976344</v>
      </c>
      <c r="S266">
        <v>134.33692509855453</v>
      </c>
      <c r="T266">
        <v>88.321186663165918</v>
      </c>
      <c r="U266">
        <v>85.053977421895439</v>
      </c>
      <c r="V266">
        <v>2.2645703174413181</v>
      </c>
      <c r="W266">
        <v>60.416515276630889</v>
      </c>
      <c r="X266">
        <v>99</v>
      </c>
      <c r="Y266">
        <v>2251</v>
      </c>
      <c r="AD266">
        <v>3805</v>
      </c>
      <c r="AE266">
        <v>3802</v>
      </c>
      <c r="AF266">
        <v>3803</v>
      </c>
      <c r="AG266">
        <v>3805</v>
      </c>
      <c r="AH266">
        <v>3805</v>
      </c>
      <c r="AI266">
        <v>3803</v>
      </c>
      <c r="AJ266">
        <v>3805</v>
      </c>
      <c r="AK266">
        <v>3805</v>
      </c>
      <c r="AL266">
        <v>3809</v>
      </c>
      <c r="AM266">
        <v>3809</v>
      </c>
      <c r="AO266">
        <v>999</v>
      </c>
    </row>
    <row r="267" spans="1:41" x14ac:dyDescent="0.3">
      <c r="A267">
        <v>5</v>
      </c>
      <c r="B267">
        <v>2023</v>
      </c>
      <c r="C267">
        <v>99</v>
      </c>
      <c r="D267">
        <v>32</v>
      </c>
      <c r="E267">
        <v>45146</v>
      </c>
      <c r="F267">
        <v>170</v>
      </c>
      <c r="G267">
        <v>99</v>
      </c>
      <c r="H267">
        <v>6304</v>
      </c>
      <c r="I267">
        <v>83.767427030456503</v>
      </c>
      <c r="J267">
        <v>12.845147874306839</v>
      </c>
      <c r="K267">
        <v>14.856418529615119</v>
      </c>
      <c r="L267">
        <v>14.286209048361936</v>
      </c>
      <c r="M267">
        <v>58.936206499193425</v>
      </c>
      <c r="N267">
        <v>58.731907243355877</v>
      </c>
      <c r="O267">
        <v>11.866697374481737</v>
      </c>
      <c r="P267">
        <v>48.155017301038079</v>
      </c>
      <c r="Q267">
        <v>47.199861687413552</v>
      </c>
      <c r="R267">
        <v>132.92671122378431</v>
      </c>
      <c r="S267">
        <v>133.21487793643479</v>
      </c>
      <c r="T267">
        <v>87.700547695116256</v>
      </c>
      <c r="U267">
        <v>84.231492469191593</v>
      </c>
      <c r="V267">
        <v>2.0112706553082829</v>
      </c>
      <c r="W267">
        <v>60.523001269035539</v>
      </c>
      <c r="X267">
        <v>99</v>
      </c>
      <c r="Y267">
        <v>1925</v>
      </c>
      <c r="AD267">
        <v>4328</v>
      </c>
      <c r="AE267">
        <v>4339</v>
      </c>
      <c r="AF267">
        <v>4339</v>
      </c>
      <c r="AG267">
        <v>4342</v>
      </c>
      <c r="AH267">
        <v>4335</v>
      </c>
      <c r="AI267">
        <v>4338</v>
      </c>
      <c r="AJ267">
        <v>4339</v>
      </c>
      <c r="AK267">
        <v>4342</v>
      </c>
      <c r="AL267">
        <v>4382</v>
      </c>
      <c r="AM267">
        <v>4382</v>
      </c>
      <c r="AO267">
        <v>999</v>
      </c>
    </row>
    <row r="268" spans="1:41" x14ac:dyDescent="0.3">
      <c r="A268">
        <v>5</v>
      </c>
      <c r="B268">
        <v>2023</v>
      </c>
      <c r="C268">
        <v>99</v>
      </c>
      <c r="D268">
        <v>32</v>
      </c>
      <c r="E268">
        <v>45147</v>
      </c>
      <c r="F268">
        <v>170</v>
      </c>
      <c r="G268">
        <v>99</v>
      </c>
      <c r="H268">
        <v>6740</v>
      </c>
      <c r="I268">
        <v>83.215627596439077</v>
      </c>
      <c r="J268">
        <v>12.696533567354129</v>
      </c>
      <c r="K268">
        <v>14.699583789704301</v>
      </c>
      <c r="L268">
        <v>14.278747680890524</v>
      </c>
      <c r="M268">
        <v>58.429967141292565</v>
      </c>
      <c r="N268">
        <v>58.965638051043989</v>
      </c>
      <c r="O268">
        <v>11.717389399912344</v>
      </c>
      <c r="P268">
        <v>49.121849660311192</v>
      </c>
      <c r="Q268">
        <v>48.189129958360738</v>
      </c>
      <c r="R268">
        <v>134.51763417305585</v>
      </c>
      <c r="S268">
        <v>133.29128339903639</v>
      </c>
      <c r="T268">
        <v>88.088399476667988</v>
      </c>
      <c r="U268">
        <v>84.095290013083158</v>
      </c>
      <c r="V268">
        <v>2.0030502223501734</v>
      </c>
      <c r="W268">
        <v>60.616320474777446</v>
      </c>
      <c r="X268">
        <v>99</v>
      </c>
      <c r="Y268">
        <v>2158</v>
      </c>
      <c r="AD268">
        <v>4558</v>
      </c>
      <c r="AE268">
        <v>4565</v>
      </c>
      <c r="AF268">
        <v>4566</v>
      </c>
      <c r="AG268">
        <v>4566</v>
      </c>
      <c r="AH268">
        <v>4563</v>
      </c>
      <c r="AI268">
        <v>4563</v>
      </c>
      <c r="AJ268">
        <v>4565</v>
      </c>
      <c r="AK268">
        <v>4566</v>
      </c>
      <c r="AL268">
        <v>4586</v>
      </c>
      <c r="AM268">
        <v>4586</v>
      </c>
      <c r="AO268">
        <v>999</v>
      </c>
    </row>
    <row r="269" spans="1:41" x14ac:dyDescent="0.3">
      <c r="A269">
        <v>5</v>
      </c>
      <c r="B269">
        <v>2023</v>
      </c>
      <c r="C269">
        <v>99</v>
      </c>
      <c r="D269">
        <v>32</v>
      </c>
      <c r="E269">
        <v>45148</v>
      </c>
      <c r="F269">
        <v>170</v>
      </c>
      <c r="G269">
        <v>99</v>
      </c>
      <c r="H269">
        <v>6415</v>
      </c>
      <c r="I269">
        <v>83.789911145751859</v>
      </c>
      <c r="J269">
        <v>12.849087970445661</v>
      </c>
      <c r="K269">
        <v>15.036086755883669</v>
      </c>
      <c r="L269">
        <v>14.517430086788796</v>
      </c>
      <c r="M269">
        <v>58.458375634517679</v>
      </c>
      <c r="N269">
        <v>59.557522935779858</v>
      </c>
      <c r="O269">
        <v>11.732533456391311</v>
      </c>
      <c r="P269">
        <v>49.195938149088391</v>
      </c>
      <c r="Q269">
        <v>48.04268574065528</v>
      </c>
      <c r="R269">
        <v>139.34840793724044</v>
      </c>
      <c r="S269">
        <v>136.57821873557913</v>
      </c>
      <c r="T269">
        <v>88.810952600092151</v>
      </c>
      <c r="U269">
        <v>84.641371375977883</v>
      </c>
      <c r="V269">
        <v>2.1869987854380102</v>
      </c>
      <c r="W269">
        <v>60.367420109119259</v>
      </c>
      <c r="X269">
        <v>99</v>
      </c>
      <c r="Y269">
        <v>2075</v>
      </c>
      <c r="AD269">
        <v>4331</v>
      </c>
      <c r="AE269">
        <v>4334</v>
      </c>
      <c r="AF269">
        <v>4333</v>
      </c>
      <c r="AG269">
        <v>4334</v>
      </c>
      <c r="AH269">
        <v>4333</v>
      </c>
      <c r="AI269">
        <v>4334</v>
      </c>
      <c r="AJ269">
        <v>4334</v>
      </c>
      <c r="AK269">
        <v>4334</v>
      </c>
      <c r="AL269">
        <v>4346</v>
      </c>
      <c r="AM269">
        <v>4346</v>
      </c>
      <c r="AO269">
        <v>999</v>
      </c>
    </row>
    <row r="270" spans="1:41" x14ac:dyDescent="0.3">
      <c r="A270">
        <v>5</v>
      </c>
      <c r="B270">
        <v>2023</v>
      </c>
      <c r="C270">
        <v>99</v>
      </c>
      <c r="D270">
        <v>32</v>
      </c>
      <c r="E270">
        <v>45149</v>
      </c>
      <c r="F270">
        <v>170</v>
      </c>
      <c r="G270">
        <v>99</v>
      </c>
      <c r="H270">
        <v>1205</v>
      </c>
      <c r="I270">
        <v>83.020746887966894</v>
      </c>
      <c r="J270">
        <v>13.281099084096596</v>
      </c>
      <c r="K270">
        <v>14.95387177352208</v>
      </c>
      <c r="M270">
        <v>58.690591174021677</v>
      </c>
      <c r="O270">
        <v>11.610824313072456</v>
      </c>
      <c r="P270">
        <v>47.006661115736883</v>
      </c>
      <c r="Q270">
        <v>45.857618651124078</v>
      </c>
      <c r="R270">
        <v>121.65195670274773</v>
      </c>
      <c r="S270">
        <v>124.7527060782681</v>
      </c>
      <c r="T270">
        <v>87.266721991701147</v>
      </c>
      <c r="U270">
        <v>84.545228215767651</v>
      </c>
      <c r="V270">
        <v>1.6727726894254875</v>
      </c>
      <c r="W270">
        <v>60.343568464730282</v>
      </c>
      <c r="X270">
        <v>99</v>
      </c>
      <c r="Y270">
        <v>0</v>
      </c>
      <c r="AD270">
        <v>1201</v>
      </c>
      <c r="AE270">
        <v>1201</v>
      </c>
      <c r="AF270">
        <v>1201</v>
      </c>
      <c r="AG270">
        <v>1201</v>
      </c>
      <c r="AH270">
        <v>1201</v>
      </c>
      <c r="AI270">
        <v>1201</v>
      </c>
      <c r="AJ270">
        <v>1201</v>
      </c>
      <c r="AK270">
        <v>1201</v>
      </c>
      <c r="AL270">
        <v>1205</v>
      </c>
      <c r="AM270">
        <v>1205</v>
      </c>
      <c r="AO270">
        <v>999</v>
      </c>
    </row>
    <row r="271" spans="1:41" x14ac:dyDescent="0.3">
      <c r="A271">
        <v>5</v>
      </c>
      <c r="B271">
        <v>2023</v>
      </c>
      <c r="C271">
        <v>99</v>
      </c>
      <c r="D271">
        <v>32</v>
      </c>
      <c r="E271">
        <v>45150</v>
      </c>
      <c r="G271">
        <v>99</v>
      </c>
      <c r="X271">
        <v>99</v>
      </c>
      <c r="AO271">
        <v>999</v>
      </c>
    </row>
    <row r="272" spans="1:41" x14ac:dyDescent="0.3">
      <c r="A272">
        <v>5</v>
      </c>
      <c r="B272">
        <v>2023</v>
      </c>
      <c r="C272">
        <v>99</v>
      </c>
      <c r="D272">
        <v>33</v>
      </c>
      <c r="E272">
        <v>45152</v>
      </c>
      <c r="F272">
        <v>170</v>
      </c>
      <c r="G272">
        <v>99</v>
      </c>
      <c r="H272">
        <v>6668</v>
      </c>
      <c r="I272">
        <v>84.70522195560855</v>
      </c>
      <c r="J272">
        <v>12.99759673155493</v>
      </c>
      <c r="K272">
        <v>14.989498921122012</v>
      </c>
      <c r="L272">
        <v>14.564907597535964</v>
      </c>
      <c r="M272">
        <v>58.570846319827261</v>
      </c>
      <c r="N272">
        <v>59.691236139630512</v>
      </c>
      <c r="O272">
        <v>11.645328222328684</v>
      </c>
      <c r="P272">
        <v>48.847539015606237</v>
      </c>
      <c r="Q272">
        <v>47.891632701989927</v>
      </c>
      <c r="R272">
        <v>125.0760191846523</v>
      </c>
      <c r="S272">
        <v>123.36208962377188</v>
      </c>
      <c r="T272">
        <v>87.354809737650754</v>
      </c>
      <c r="U272">
        <v>83.638997872843149</v>
      </c>
      <c r="V272">
        <v>1.9919021895670856</v>
      </c>
      <c r="W272">
        <v>60.342681463707251</v>
      </c>
      <c r="X272">
        <v>99</v>
      </c>
      <c r="Y272">
        <v>2440</v>
      </c>
      <c r="AD272">
        <v>4161</v>
      </c>
      <c r="AE272">
        <v>4171</v>
      </c>
      <c r="AF272">
        <v>4171</v>
      </c>
      <c r="AG272">
        <v>4174</v>
      </c>
      <c r="AH272">
        <v>4165</v>
      </c>
      <c r="AI272">
        <v>4171</v>
      </c>
      <c r="AJ272">
        <v>4170</v>
      </c>
      <c r="AK272">
        <v>4173</v>
      </c>
      <c r="AL272">
        <v>4231</v>
      </c>
      <c r="AM272">
        <v>4231</v>
      </c>
      <c r="AO272">
        <v>999</v>
      </c>
    </row>
    <row r="273" spans="1:41" x14ac:dyDescent="0.3">
      <c r="A273">
        <v>5</v>
      </c>
      <c r="B273">
        <v>2023</v>
      </c>
      <c r="C273">
        <v>99</v>
      </c>
      <c r="D273">
        <v>33</v>
      </c>
      <c r="E273">
        <v>45153</v>
      </c>
      <c r="F273">
        <v>170</v>
      </c>
      <c r="G273">
        <v>99</v>
      </c>
      <c r="H273">
        <v>5356</v>
      </c>
      <c r="I273">
        <v>84.241381628080447</v>
      </c>
      <c r="J273">
        <v>12.704163955757998</v>
      </c>
      <c r="K273">
        <v>14.717225659394339</v>
      </c>
      <c r="L273">
        <v>14.542670780079323</v>
      </c>
      <c r="M273">
        <v>58.581178769130709</v>
      </c>
      <c r="N273">
        <v>59.26899470899469</v>
      </c>
      <c r="O273">
        <v>11.692455284552828</v>
      </c>
      <c r="P273">
        <v>48.141509433962256</v>
      </c>
      <c r="Q273">
        <v>47.130533854166657</v>
      </c>
      <c r="R273">
        <v>124.31934959349596</v>
      </c>
      <c r="S273">
        <v>123.11910185486498</v>
      </c>
      <c r="T273">
        <v>88.133711875405297</v>
      </c>
      <c r="U273">
        <v>84.028617780662003</v>
      </c>
      <c r="V273">
        <v>2.0130617036363341</v>
      </c>
      <c r="W273">
        <v>60.472554144884249</v>
      </c>
      <c r="X273">
        <v>99</v>
      </c>
      <c r="Y273">
        <v>2276</v>
      </c>
      <c r="AD273">
        <v>3074</v>
      </c>
      <c r="AE273">
        <v>3071</v>
      </c>
      <c r="AF273">
        <v>3074</v>
      </c>
      <c r="AG273">
        <v>3075</v>
      </c>
      <c r="AH273">
        <v>3074</v>
      </c>
      <c r="AI273">
        <v>3072</v>
      </c>
      <c r="AJ273">
        <v>3075</v>
      </c>
      <c r="AK273">
        <v>3073</v>
      </c>
      <c r="AL273">
        <v>3082</v>
      </c>
      <c r="AM273">
        <v>3082</v>
      </c>
      <c r="AO273">
        <v>999</v>
      </c>
    </row>
    <row r="274" spans="1:41" x14ac:dyDescent="0.3">
      <c r="A274">
        <v>5</v>
      </c>
      <c r="B274">
        <v>2023</v>
      </c>
      <c r="C274">
        <v>99</v>
      </c>
      <c r="D274">
        <v>33</v>
      </c>
      <c r="E274">
        <v>45154</v>
      </c>
      <c r="F274">
        <v>170</v>
      </c>
      <c r="G274">
        <v>99</v>
      </c>
      <c r="H274">
        <v>5620</v>
      </c>
      <c r="I274">
        <v>83.281229537366244</v>
      </c>
      <c r="J274">
        <v>12.532418224299075</v>
      </c>
      <c r="K274">
        <v>14.45035046728975</v>
      </c>
      <c r="L274">
        <v>14.646621129326038</v>
      </c>
      <c r="M274">
        <v>58.197605140186901</v>
      </c>
      <c r="N274">
        <v>59.230866574965681</v>
      </c>
      <c r="O274">
        <v>11.545213076473997</v>
      </c>
      <c r="P274">
        <v>48.660531697341504</v>
      </c>
      <c r="Q274">
        <v>47.497077732320307</v>
      </c>
      <c r="R274">
        <v>123.32078225335664</v>
      </c>
      <c r="S274">
        <v>122.82807939287798</v>
      </c>
      <c r="T274">
        <v>88.189731621937099</v>
      </c>
      <c r="U274">
        <v>83.597491248541402</v>
      </c>
      <c r="V274">
        <v>1.9179322429906736</v>
      </c>
      <c r="W274">
        <v>60.547864768683283</v>
      </c>
      <c r="X274">
        <v>99</v>
      </c>
      <c r="Y274">
        <v>2203</v>
      </c>
      <c r="AD274">
        <v>3424</v>
      </c>
      <c r="AE274">
        <v>3424</v>
      </c>
      <c r="AF274">
        <v>3423</v>
      </c>
      <c r="AG274">
        <v>3426</v>
      </c>
      <c r="AH274">
        <v>3423</v>
      </c>
      <c r="AI274">
        <v>3422</v>
      </c>
      <c r="AJ274">
        <v>3426</v>
      </c>
      <c r="AK274">
        <v>3426</v>
      </c>
      <c r="AL274">
        <v>3428</v>
      </c>
      <c r="AM274">
        <v>3428</v>
      </c>
      <c r="AO274">
        <v>999</v>
      </c>
    </row>
    <row r="275" spans="1:41" x14ac:dyDescent="0.3">
      <c r="A275">
        <v>5</v>
      </c>
      <c r="B275">
        <v>2023</v>
      </c>
      <c r="C275">
        <v>99</v>
      </c>
      <c r="D275">
        <v>33</v>
      </c>
      <c r="E275">
        <v>45155</v>
      </c>
      <c r="F275">
        <v>170</v>
      </c>
      <c r="G275">
        <v>99</v>
      </c>
      <c r="H275">
        <v>5400</v>
      </c>
      <c r="I275">
        <v>85.360307407406992</v>
      </c>
      <c r="J275">
        <v>12.805293775450824</v>
      </c>
      <c r="K275">
        <v>14.996100116414469</v>
      </c>
      <c r="L275">
        <v>14.322162162162128</v>
      </c>
      <c r="M275">
        <v>58.995867287543703</v>
      </c>
      <c r="N275">
        <v>59.90044920878001</v>
      </c>
      <c r="O275">
        <v>11.642454201802847</v>
      </c>
      <c r="P275">
        <v>49.377435300959583</v>
      </c>
      <c r="Q275">
        <v>48.468568102444706</v>
      </c>
      <c r="R275">
        <v>126.26810119220704</v>
      </c>
      <c r="S275">
        <v>124.46496074440248</v>
      </c>
      <c r="T275">
        <v>89.375348837209344</v>
      </c>
      <c r="U275">
        <v>85.210348837209409</v>
      </c>
      <c r="V275">
        <v>2.1908063409636473</v>
      </c>
      <c r="W275">
        <v>60.538148148148146</v>
      </c>
      <c r="X275">
        <v>99</v>
      </c>
      <c r="Y275">
        <v>1962</v>
      </c>
      <c r="AD275">
        <v>3438</v>
      </c>
      <c r="AE275">
        <v>3436</v>
      </c>
      <c r="AF275">
        <v>3436</v>
      </c>
      <c r="AG275">
        <v>3439</v>
      </c>
      <c r="AH275">
        <v>3439</v>
      </c>
      <c r="AI275">
        <v>3436</v>
      </c>
      <c r="AJ275">
        <v>3439</v>
      </c>
      <c r="AK275">
        <v>3439</v>
      </c>
      <c r="AL275">
        <v>3440</v>
      </c>
      <c r="AM275">
        <v>3440</v>
      </c>
      <c r="AO275">
        <v>999</v>
      </c>
    </row>
    <row r="276" spans="1:41" x14ac:dyDescent="0.3">
      <c r="A276">
        <v>5</v>
      </c>
      <c r="B276">
        <v>2023</v>
      </c>
      <c r="C276">
        <v>99</v>
      </c>
      <c r="D276">
        <v>33</v>
      </c>
      <c r="E276">
        <v>45156</v>
      </c>
      <c r="F276">
        <v>170</v>
      </c>
      <c r="G276">
        <v>99</v>
      </c>
      <c r="H276">
        <v>3235</v>
      </c>
      <c r="I276">
        <v>84.384605873261251</v>
      </c>
      <c r="J276">
        <v>13.40912476722532</v>
      </c>
      <c r="K276">
        <v>15.468755817561275</v>
      </c>
      <c r="M276">
        <v>58.594849519081521</v>
      </c>
      <c r="O276">
        <v>11.463131782945748</v>
      </c>
      <c r="P276">
        <v>48.103630158237664</v>
      </c>
      <c r="Q276">
        <v>46.988206083178142</v>
      </c>
      <c r="R276">
        <v>120.08093023255812</v>
      </c>
      <c r="S276">
        <v>120.37085271317828</v>
      </c>
      <c r="T276">
        <v>88.272642967542524</v>
      </c>
      <c r="U276">
        <v>84.678268933539556</v>
      </c>
      <c r="V276">
        <v>2.0596310503359594</v>
      </c>
      <c r="W276">
        <v>60.050386398763521</v>
      </c>
      <c r="X276">
        <v>99</v>
      </c>
      <c r="Y276">
        <v>0</v>
      </c>
      <c r="AD276">
        <v>3222</v>
      </c>
      <c r="AE276">
        <v>3223</v>
      </c>
      <c r="AF276">
        <v>3225</v>
      </c>
      <c r="AG276">
        <v>3225</v>
      </c>
      <c r="AH276">
        <v>3223</v>
      </c>
      <c r="AI276">
        <v>3222</v>
      </c>
      <c r="AJ276">
        <v>3225</v>
      </c>
      <c r="AK276">
        <v>3225</v>
      </c>
      <c r="AL276">
        <v>3235</v>
      </c>
      <c r="AM276">
        <v>3235</v>
      </c>
      <c r="AO276">
        <v>999</v>
      </c>
    </row>
    <row r="277" spans="1:41" x14ac:dyDescent="0.3">
      <c r="A277">
        <v>5</v>
      </c>
      <c r="B277">
        <v>2023</v>
      </c>
      <c r="C277">
        <v>99</v>
      </c>
      <c r="D277">
        <v>33</v>
      </c>
      <c r="E277">
        <v>45157</v>
      </c>
      <c r="G277">
        <v>99</v>
      </c>
      <c r="X277">
        <v>99</v>
      </c>
      <c r="AO277">
        <v>999</v>
      </c>
    </row>
    <row r="278" spans="1:41" x14ac:dyDescent="0.3">
      <c r="A278">
        <v>5</v>
      </c>
      <c r="B278">
        <v>2023</v>
      </c>
      <c r="C278">
        <v>99</v>
      </c>
      <c r="D278">
        <v>34</v>
      </c>
      <c r="E278">
        <v>45159</v>
      </c>
      <c r="F278">
        <v>170</v>
      </c>
      <c r="G278">
        <v>99</v>
      </c>
      <c r="H278">
        <v>6933</v>
      </c>
      <c r="I278">
        <v>83.581403432857115</v>
      </c>
      <c r="J278">
        <v>13.079375406636284</v>
      </c>
      <c r="K278">
        <v>15.232560156080662</v>
      </c>
      <c r="L278">
        <v>14.973462384513873</v>
      </c>
      <c r="M278">
        <v>58.33518317797531</v>
      </c>
      <c r="N278">
        <v>58.721503527336878</v>
      </c>
      <c r="O278">
        <v>11.605025996533801</v>
      </c>
      <c r="P278">
        <v>47.676999783221319</v>
      </c>
      <c r="Q278">
        <v>47.322860238353201</v>
      </c>
      <c r="R278">
        <v>119.3349945828819</v>
      </c>
      <c r="S278">
        <v>124.80047660311956</v>
      </c>
      <c r="T278">
        <v>86.824457339351014</v>
      </c>
      <c r="U278">
        <v>84.088716956802102</v>
      </c>
      <c r="V278">
        <v>2.1531847494443728</v>
      </c>
      <c r="W278">
        <v>60.069089860089406</v>
      </c>
      <c r="X278">
        <v>99</v>
      </c>
      <c r="Y278">
        <v>2277</v>
      </c>
      <c r="AD278">
        <v>4611</v>
      </c>
      <c r="AE278">
        <v>4613</v>
      </c>
      <c r="AF278">
        <v>4614</v>
      </c>
      <c r="AG278">
        <v>4616</v>
      </c>
      <c r="AH278">
        <v>4613</v>
      </c>
      <c r="AI278">
        <v>4615</v>
      </c>
      <c r="AJ278">
        <v>4615</v>
      </c>
      <c r="AK278">
        <v>4616</v>
      </c>
      <c r="AL278">
        <v>4653</v>
      </c>
      <c r="AM278">
        <v>4653</v>
      </c>
      <c r="AO278">
        <v>999</v>
      </c>
    </row>
    <row r="279" spans="1:41" x14ac:dyDescent="0.3">
      <c r="A279">
        <v>5</v>
      </c>
      <c r="B279">
        <v>2023</v>
      </c>
      <c r="C279">
        <v>99</v>
      </c>
      <c r="D279">
        <v>34</v>
      </c>
      <c r="E279">
        <v>45160</v>
      </c>
      <c r="F279">
        <v>170</v>
      </c>
      <c r="G279">
        <v>99</v>
      </c>
      <c r="H279">
        <v>6263</v>
      </c>
      <c r="I279">
        <v>84.864304646335597</v>
      </c>
      <c r="J279">
        <v>12.979011443876296</v>
      </c>
      <c r="K279">
        <v>15.026423357664202</v>
      </c>
      <c r="L279">
        <v>14.18412095639945</v>
      </c>
      <c r="M279">
        <v>58.816058394160514</v>
      </c>
      <c r="N279">
        <v>59.753174752708368</v>
      </c>
      <c r="O279">
        <v>11.654257907542551</v>
      </c>
      <c r="P279">
        <v>47.293258700413709</v>
      </c>
      <c r="Q279">
        <v>46.946445959104175</v>
      </c>
      <c r="R279">
        <v>121.8479318734793</v>
      </c>
      <c r="S279">
        <v>122.52822384428219</v>
      </c>
      <c r="T279">
        <v>88.55117575757599</v>
      </c>
      <c r="U279">
        <v>84.762036363636241</v>
      </c>
      <c r="V279">
        <v>2.0474119137879097</v>
      </c>
      <c r="W279">
        <v>60.523391346000317</v>
      </c>
      <c r="X279">
        <v>99</v>
      </c>
      <c r="Y279">
        <v>2138</v>
      </c>
      <c r="AD279">
        <v>4107</v>
      </c>
      <c r="AE279">
        <v>4110</v>
      </c>
      <c r="AF279">
        <v>4110</v>
      </c>
      <c r="AG279">
        <v>4110</v>
      </c>
      <c r="AH279">
        <v>4109</v>
      </c>
      <c r="AI279">
        <v>4108</v>
      </c>
      <c r="AJ279">
        <v>4110</v>
      </c>
      <c r="AK279">
        <v>4110</v>
      </c>
      <c r="AL279">
        <v>4125</v>
      </c>
      <c r="AM279">
        <v>4125</v>
      </c>
      <c r="AO279">
        <v>999</v>
      </c>
    </row>
    <row r="280" spans="1:41" x14ac:dyDescent="0.3">
      <c r="A280">
        <v>5</v>
      </c>
      <c r="B280">
        <v>2023</v>
      </c>
      <c r="C280">
        <v>99</v>
      </c>
      <c r="D280">
        <v>34</v>
      </c>
      <c r="E280">
        <v>45161</v>
      </c>
      <c r="F280">
        <v>170</v>
      </c>
      <c r="G280">
        <v>99</v>
      </c>
      <c r="H280">
        <v>5085</v>
      </c>
      <c r="I280">
        <v>85.559765978367594</v>
      </c>
      <c r="J280">
        <v>13.036620603015079</v>
      </c>
      <c r="K280">
        <v>15.220470957613813</v>
      </c>
      <c r="L280">
        <v>14.563690918746676</v>
      </c>
      <c r="M280">
        <v>59.106624803767616</v>
      </c>
      <c r="N280">
        <v>59.602025518341208</v>
      </c>
      <c r="O280">
        <v>11.776906181361777</v>
      </c>
      <c r="P280">
        <v>48.611111111111114</v>
      </c>
      <c r="Q280">
        <v>47.930947897049599</v>
      </c>
      <c r="R280">
        <v>121.51082522748662</v>
      </c>
      <c r="S280">
        <v>123.6002510197678</v>
      </c>
      <c r="T280">
        <v>88.557075913776998</v>
      </c>
      <c r="U280">
        <v>85.103780068728256</v>
      </c>
      <c r="V280">
        <v>2.1838503545987353</v>
      </c>
      <c r="W280">
        <v>60.305014749262568</v>
      </c>
      <c r="X280">
        <v>99</v>
      </c>
      <c r="Y280">
        <v>1887</v>
      </c>
      <c r="AD280">
        <v>3184</v>
      </c>
      <c r="AE280">
        <v>3185</v>
      </c>
      <c r="AF280">
        <v>3187</v>
      </c>
      <c r="AG280">
        <v>3187</v>
      </c>
      <c r="AH280">
        <v>3186</v>
      </c>
      <c r="AI280">
        <v>3186</v>
      </c>
      <c r="AJ280">
        <v>3187</v>
      </c>
      <c r="AK280">
        <v>3187</v>
      </c>
      <c r="AL280">
        <v>3201</v>
      </c>
      <c r="AM280">
        <v>3201</v>
      </c>
      <c r="AO280">
        <v>999</v>
      </c>
    </row>
    <row r="281" spans="1:41" x14ac:dyDescent="0.3">
      <c r="A281">
        <v>5</v>
      </c>
      <c r="B281">
        <v>2023</v>
      </c>
      <c r="C281">
        <v>99</v>
      </c>
      <c r="D281">
        <v>34</v>
      </c>
      <c r="E281">
        <v>45162</v>
      </c>
      <c r="F281">
        <v>170</v>
      </c>
      <c r="G281">
        <v>99</v>
      </c>
      <c r="H281">
        <v>5692</v>
      </c>
      <c r="I281">
        <v>84.970493675333628</v>
      </c>
      <c r="J281">
        <v>13.03679446219385</v>
      </c>
      <c r="K281">
        <v>15.140308839190627</v>
      </c>
      <c r="L281">
        <v>14.689788223140505</v>
      </c>
      <c r="M281">
        <v>59.078434504792305</v>
      </c>
      <c r="N281">
        <v>58.923778467908882</v>
      </c>
      <c r="O281">
        <v>11.621299254526109</v>
      </c>
      <c r="P281">
        <v>47.573216187433438</v>
      </c>
      <c r="Q281">
        <v>47.344607190412781</v>
      </c>
      <c r="R281">
        <v>128.60010649627264</v>
      </c>
      <c r="S281">
        <v>131.62486687965921</v>
      </c>
      <c r="T281">
        <v>88.582620249800655</v>
      </c>
      <c r="U281">
        <v>85.190698910443899</v>
      </c>
      <c r="V281">
        <v>2.103514376996781</v>
      </c>
      <c r="W281">
        <v>60.236296556570622</v>
      </c>
      <c r="X281">
        <v>99</v>
      </c>
      <c r="Y281">
        <v>1941</v>
      </c>
      <c r="AD281">
        <v>3756</v>
      </c>
      <c r="AE281">
        <v>3756</v>
      </c>
      <c r="AF281">
        <v>3754</v>
      </c>
      <c r="AG281">
        <v>3756</v>
      </c>
      <c r="AH281">
        <v>3756</v>
      </c>
      <c r="AI281">
        <v>3755</v>
      </c>
      <c r="AJ281">
        <v>3756</v>
      </c>
      <c r="AK281">
        <v>3756</v>
      </c>
      <c r="AL281">
        <v>3763</v>
      </c>
      <c r="AM281">
        <v>3763</v>
      </c>
      <c r="AO281">
        <v>999</v>
      </c>
    </row>
    <row r="282" spans="1:41" x14ac:dyDescent="0.3">
      <c r="A282">
        <v>5</v>
      </c>
      <c r="B282">
        <v>2023</v>
      </c>
      <c r="C282">
        <v>99</v>
      </c>
      <c r="D282">
        <v>34</v>
      </c>
      <c r="E282">
        <v>45163</v>
      </c>
      <c r="F282">
        <v>170</v>
      </c>
      <c r="G282">
        <v>99</v>
      </c>
      <c r="H282">
        <v>3342</v>
      </c>
      <c r="I282">
        <v>84.348414123279397</v>
      </c>
      <c r="J282">
        <v>13.148865153538049</v>
      </c>
      <c r="K282">
        <v>15.117110519307571</v>
      </c>
      <c r="L282">
        <v>14.552490272373536</v>
      </c>
      <c r="M282">
        <v>58.49833555259648</v>
      </c>
      <c r="N282">
        <v>62.696264591439643</v>
      </c>
      <c r="O282">
        <v>11.436593479707257</v>
      </c>
      <c r="P282">
        <v>49.027648234510337</v>
      </c>
      <c r="Q282">
        <v>48.255078255078253</v>
      </c>
      <c r="R282">
        <v>122.37949400798936</v>
      </c>
      <c r="S282">
        <v>122.20592149035262</v>
      </c>
      <c r="T282">
        <v>86.826256077795648</v>
      </c>
      <c r="U282">
        <v>82.289011345218938</v>
      </c>
      <c r="V282">
        <v>1.9682453657695205</v>
      </c>
      <c r="W282">
        <v>60.359964093357291</v>
      </c>
      <c r="X282">
        <v>99</v>
      </c>
      <c r="Y282">
        <v>257</v>
      </c>
      <c r="AD282">
        <v>2996</v>
      </c>
      <c r="AE282">
        <v>3004</v>
      </c>
      <c r="AF282">
        <v>3004</v>
      </c>
      <c r="AG282">
        <v>3006</v>
      </c>
      <c r="AH282">
        <v>3002</v>
      </c>
      <c r="AI282">
        <v>3003</v>
      </c>
      <c r="AJ282">
        <v>3004</v>
      </c>
      <c r="AK282">
        <v>3006</v>
      </c>
      <c r="AL282">
        <v>3085</v>
      </c>
      <c r="AM282">
        <v>3085</v>
      </c>
      <c r="AO282">
        <v>999</v>
      </c>
    </row>
    <row r="283" spans="1:41" x14ac:dyDescent="0.3">
      <c r="A283">
        <v>5</v>
      </c>
      <c r="B283">
        <v>2023</v>
      </c>
      <c r="C283">
        <v>99</v>
      </c>
      <c r="D283">
        <v>34</v>
      </c>
      <c r="E283">
        <v>45164</v>
      </c>
      <c r="G283">
        <v>99</v>
      </c>
      <c r="X283">
        <v>99</v>
      </c>
      <c r="AO283">
        <v>999</v>
      </c>
    </row>
    <row r="284" spans="1:41" x14ac:dyDescent="0.3">
      <c r="A284">
        <v>5</v>
      </c>
      <c r="B284">
        <v>2023</v>
      </c>
      <c r="C284">
        <v>99</v>
      </c>
      <c r="D284">
        <v>35</v>
      </c>
      <c r="E284">
        <v>45166</v>
      </c>
      <c r="F284">
        <v>170</v>
      </c>
      <c r="G284">
        <v>99</v>
      </c>
      <c r="H284">
        <v>6467</v>
      </c>
      <c r="I284">
        <v>83.580668006803549</v>
      </c>
      <c r="J284">
        <v>13.118871692461298</v>
      </c>
      <c r="K284">
        <v>15.30454091816368</v>
      </c>
      <c r="L284">
        <v>14.37119821283507</v>
      </c>
      <c r="M284">
        <v>58.242564870259429</v>
      </c>
      <c r="N284">
        <v>59.322349593496085</v>
      </c>
      <c r="O284">
        <v>11.62180638722554</v>
      </c>
      <c r="P284">
        <v>48.39990014977532</v>
      </c>
      <c r="Q284">
        <v>47.667415169660678</v>
      </c>
      <c r="R284">
        <v>129.14168121726112</v>
      </c>
      <c r="S284">
        <v>130.44699426290845</v>
      </c>
      <c r="T284">
        <v>87.50559840756415</v>
      </c>
      <c r="U284">
        <v>84.571435680517482</v>
      </c>
      <c r="V284">
        <v>2.1856692257023842</v>
      </c>
      <c r="W284">
        <v>60.263491572599378</v>
      </c>
      <c r="X284">
        <v>99</v>
      </c>
      <c r="Y284">
        <v>2469</v>
      </c>
      <c r="AD284">
        <v>4006</v>
      </c>
      <c r="AE284">
        <v>4008</v>
      </c>
      <c r="AF284">
        <v>4005</v>
      </c>
      <c r="AG284">
        <v>4008</v>
      </c>
      <c r="AH284">
        <v>4006</v>
      </c>
      <c r="AI284">
        <v>4008</v>
      </c>
      <c r="AJ284">
        <v>4009</v>
      </c>
      <c r="AK284">
        <v>4009</v>
      </c>
      <c r="AL284">
        <v>4019</v>
      </c>
      <c r="AM284">
        <v>4019</v>
      </c>
      <c r="AO284">
        <v>999</v>
      </c>
    </row>
    <row r="285" spans="1:41" x14ac:dyDescent="0.3">
      <c r="A285">
        <v>5</v>
      </c>
      <c r="B285">
        <v>2023</v>
      </c>
      <c r="C285">
        <v>99</v>
      </c>
      <c r="D285">
        <v>35</v>
      </c>
      <c r="E285">
        <v>45167</v>
      </c>
      <c r="F285">
        <v>170</v>
      </c>
      <c r="G285">
        <v>99</v>
      </c>
      <c r="H285">
        <v>6770</v>
      </c>
      <c r="I285">
        <v>83.84789807976361</v>
      </c>
      <c r="J285">
        <v>12.63989805375344</v>
      </c>
      <c r="K285">
        <v>14.759147753589581</v>
      </c>
      <c r="L285">
        <v>14.352544111612644</v>
      </c>
      <c r="M285">
        <v>58.056044465030062</v>
      </c>
      <c r="N285">
        <v>59.387551355792809</v>
      </c>
      <c r="O285">
        <v>11.77531264474292</v>
      </c>
      <c r="P285">
        <v>48.56067623899952</v>
      </c>
      <c r="Q285">
        <v>47.979620194534512</v>
      </c>
      <c r="R285">
        <v>128.64312181565541</v>
      </c>
      <c r="S285">
        <v>129.15794349235762</v>
      </c>
      <c r="T285">
        <v>87.570986370986347</v>
      </c>
      <c r="U285">
        <v>84.115407715407642</v>
      </c>
      <c r="V285">
        <v>2.1192496998361352</v>
      </c>
      <c r="W285">
        <v>60.575923190546519</v>
      </c>
      <c r="X285">
        <v>99</v>
      </c>
      <c r="Y285">
        <v>2449</v>
      </c>
      <c r="AD285">
        <v>4316</v>
      </c>
      <c r="AE285">
        <v>4318</v>
      </c>
      <c r="AF285">
        <v>4317</v>
      </c>
      <c r="AG285">
        <v>4318</v>
      </c>
      <c r="AH285">
        <v>4318</v>
      </c>
      <c r="AI285">
        <v>4318</v>
      </c>
      <c r="AJ285">
        <v>4318</v>
      </c>
      <c r="AK285">
        <v>4318</v>
      </c>
      <c r="AL285">
        <v>4329</v>
      </c>
      <c r="AM285">
        <v>4329</v>
      </c>
      <c r="AO285">
        <v>999</v>
      </c>
    </row>
    <row r="286" spans="1:41" x14ac:dyDescent="0.3">
      <c r="A286">
        <v>5</v>
      </c>
      <c r="B286">
        <v>2023</v>
      </c>
      <c r="C286">
        <v>99</v>
      </c>
      <c r="D286">
        <v>35</v>
      </c>
      <c r="E286">
        <v>45168</v>
      </c>
      <c r="F286">
        <v>170</v>
      </c>
      <c r="G286">
        <v>99</v>
      </c>
      <c r="H286">
        <v>6279</v>
      </c>
      <c r="I286">
        <v>83.355325688803759</v>
      </c>
      <c r="J286">
        <v>13.02739541160593</v>
      </c>
      <c r="K286">
        <v>15.052754666067029</v>
      </c>
      <c r="L286">
        <v>14.141014810751496</v>
      </c>
      <c r="M286">
        <v>58.241511131099699</v>
      </c>
      <c r="N286">
        <v>58.664140409065745</v>
      </c>
      <c r="O286">
        <v>11.818030575539581</v>
      </c>
      <c r="P286">
        <v>48.170676860805038</v>
      </c>
      <c r="Q286">
        <v>47.201259275916335</v>
      </c>
      <c r="R286">
        <v>131.22864208633089</v>
      </c>
      <c r="S286">
        <v>129.84824640287772</v>
      </c>
      <c r="T286">
        <v>87.953304951825999</v>
      </c>
      <c r="U286">
        <v>84.501277167824455</v>
      </c>
      <c r="V286">
        <v>2.025359254461101</v>
      </c>
      <c r="W286">
        <v>60.426819557254333</v>
      </c>
      <c r="X286">
        <v>99</v>
      </c>
      <c r="Y286">
        <v>1831</v>
      </c>
      <c r="AD286">
        <v>4446</v>
      </c>
      <c r="AE286">
        <v>4447</v>
      </c>
      <c r="AF286">
        <v>4445</v>
      </c>
      <c r="AG286">
        <v>4448</v>
      </c>
      <c r="AH286">
        <v>4447</v>
      </c>
      <c r="AI286">
        <v>4447</v>
      </c>
      <c r="AJ286">
        <v>4448</v>
      </c>
      <c r="AK286">
        <v>4448</v>
      </c>
      <c r="AL286">
        <v>4463</v>
      </c>
      <c r="AM286">
        <v>4463</v>
      </c>
      <c r="AO286">
        <v>999</v>
      </c>
    </row>
    <row r="287" spans="1:41" x14ac:dyDescent="0.3">
      <c r="A287">
        <v>5</v>
      </c>
      <c r="B287">
        <v>2023</v>
      </c>
      <c r="C287">
        <v>99</v>
      </c>
      <c r="D287">
        <v>35</v>
      </c>
      <c r="E287">
        <v>45169</v>
      </c>
      <c r="F287">
        <v>170</v>
      </c>
      <c r="G287">
        <v>99</v>
      </c>
      <c r="H287">
        <v>5531</v>
      </c>
      <c r="I287">
        <v>82.785552341348577</v>
      </c>
      <c r="J287">
        <v>12.703381642512085</v>
      </c>
      <c r="K287">
        <v>14.915267175572517</v>
      </c>
      <c r="L287">
        <v>14.217405541561677</v>
      </c>
      <c r="M287">
        <v>57.323511450381744</v>
      </c>
      <c r="N287">
        <v>59.582087011349266</v>
      </c>
      <c r="O287">
        <v>11.799390088945373</v>
      </c>
      <c r="P287">
        <v>48.45221148957804</v>
      </c>
      <c r="Q287">
        <v>47.481443823080838</v>
      </c>
      <c r="R287">
        <v>131.50724269377383</v>
      </c>
      <c r="S287">
        <v>131.51562897077508</v>
      </c>
      <c r="T287">
        <v>87.016835699797355</v>
      </c>
      <c r="U287">
        <v>83.384736308316405</v>
      </c>
      <c r="V287">
        <v>2.2118855330604354</v>
      </c>
      <c r="W287">
        <v>60.494666425601167</v>
      </c>
      <c r="X287">
        <v>99</v>
      </c>
      <c r="Y287">
        <v>1592</v>
      </c>
      <c r="AD287">
        <v>3933</v>
      </c>
      <c r="AE287">
        <v>3930</v>
      </c>
      <c r="AF287">
        <v>3933</v>
      </c>
      <c r="AG287">
        <v>3935</v>
      </c>
      <c r="AH287">
        <v>3934</v>
      </c>
      <c r="AI287">
        <v>3934</v>
      </c>
      <c r="AJ287">
        <v>3935</v>
      </c>
      <c r="AK287">
        <v>3935</v>
      </c>
      <c r="AL287">
        <v>3944</v>
      </c>
      <c r="AM287">
        <v>3944</v>
      </c>
      <c r="AO287">
        <v>999</v>
      </c>
    </row>
    <row r="288" spans="1:41" x14ac:dyDescent="0.3">
      <c r="A288">
        <v>5</v>
      </c>
      <c r="B288">
        <v>2023</v>
      </c>
      <c r="C288">
        <v>99</v>
      </c>
      <c r="D288">
        <v>35</v>
      </c>
      <c r="E288">
        <v>45170</v>
      </c>
      <c r="F288">
        <v>170</v>
      </c>
      <c r="G288">
        <v>99</v>
      </c>
      <c r="H288">
        <v>4892</v>
      </c>
      <c r="I288">
        <v>83.470034750613152</v>
      </c>
      <c r="J288">
        <v>12.982721382289425</v>
      </c>
      <c r="K288">
        <v>14.966010250876716</v>
      </c>
      <c r="L288">
        <v>15.104385665529001</v>
      </c>
      <c r="M288">
        <v>57.769517129754625</v>
      </c>
      <c r="N288">
        <v>58.937446626814683</v>
      </c>
      <c r="O288">
        <v>11.592720409813962</v>
      </c>
      <c r="P288">
        <v>48.542733890536525</v>
      </c>
      <c r="Q288">
        <v>47.517390132111089</v>
      </c>
      <c r="R288">
        <v>123.08250202210841</v>
      </c>
      <c r="S288">
        <v>124.26557023456456</v>
      </c>
      <c r="T288">
        <v>87.173039742212666</v>
      </c>
      <c r="U288">
        <v>83.614232008592879</v>
      </c>
      <c r="V288">
        <v>1.9832888685872965</v>
      </c>
      <c r="W288">
        <v>60.198487326246955</v>
      </c>
      <c r="X288">
        <v>99</v>
      </c>
      <c r="Y288">
        <v>1175</v>
      </c>
      <c r="AD288">
        <v>3704</v>
      </c>
      <c r="AE288">
        <v>3707</v>
      </c>
      <c r="AF288">
        <v>3708</v>
      </c>
      <c r="AG288">
        <v>3709</v>
      </c>
      <c r="AH288">
        <v>3709</v>
      </c>
      <c r="AI288">
        <v>3709</v>
      </c>
      <c r="AJ288">
        <v>3709</v>
      </c>
      <c r="AK288">
        <v>3709</v>
      </c>
      <c r="AL288">
        <v>3724</v>
      </c>
      <c r="AM288">
        <v>3724</v>
      </c>
      <c r="AO288">
        <v>999</v>
      </c>
    </row>
    <row r="289" spans="1:41" x14ac:dyDescent="0.3">
      <c r="A289">
        <v>5</v>
      </c>
      <c r="B289">
        <v>2023</v>
      </c>
      <c r="C289">
        <v>99</v>
      </c>
      <c r="D289">
        <v>35</v>
      </c>
      <c r="E289">
        <v>45171</v>
      </c>
      <c r="G289">
        <v>99</v>
      </c>
      <c r="X289">
        <v>99</v>
      </c>
      <c r="AO289">
        <v>999</v>
      </c>
    </row>
    <row r="290" spans="1:41" x14ac:dyDescent="0.3">
      <c r="A290">
        <v>5</v>
      </c>
      <c r="B290">
        <v>2023</v>
      </c>
      <c r="C290">
        <v>99</v>
      </c>
      <c r="D290">
        <v>36</v>
      </c>
      <c r="E290">
        <v>45173</v>
      </c>
      <c r="F290">
        <v>170</v>
      </c>
      <c r="G290">
        <v>99</v>
      </c>
      <c r="H290">
        <v>5983</v>
      </c>
      <c r="I290">
        <v>84.402946682266574</v>
      </c>
      <c r="J290">
        <v>12.809816259753299</v>
      </c>
      <c r="K290">
        <v>15.272425081843387</v>
      </c>
      <c r="L290">
        <v>14.552184538653339</v>
      </c>
      <c r="M290">
        <v>59.279123646436737</v>
      </c>
      <c r="N290">
        <v>59.462206689965107</v>
      </c>
      <c r="O290">
        <v>11.527208658444472</v>
      </c>
      <c r="P290">
        <v>49.064702920443111</v>
      </c>
      <c r="Q290">
        <v>48.226643162931246</v>
      </c>
      <c r="R290">
        <v>132.31294058408861</v>
      </c>
      <c r="S290">
        <v>130.69494085074251</v>
      </c>
      <c r="T290">
        <v>89.599295951722354</v>
      </c>
      <c r="U290">
        <v>85.406185567010397</v>
      </c>
      <c r="V290">
        <v>2.4626088220900901</v>
      </c>
      <c r="W290">
        <v>60.330436236002001</v>
      </c>
      <c r="X290">
        <v>99</v>
      </c>
      <c r="Y290">
        <v>2011</v>
      </c>
      <c r="AD290">
        <v>3973</v>
      </c>
      <c r="AE290">
        <v>3971</v>
      </c>
      <c r="AF290">
        <v>3973</v>
      </c>
      <c r="AG290">
        <v>3973</v>
      </c>
      <c r="AH290">
        <v>3972</v>
      </c>
      <c r="AI290">
        <v>3971</v>
      </c>
      <c r="AJ290">
        <v>3972</v>
      </c>
      <c r="AK290">
        <v>3973</v>
      </c>
      <c r="AL290">
        <v>3977</v>
      </c>
      <c r="AM290">
        <v>3977</v>
      </c>
      <c r="AO290">
        <v>999</v>
      </c>
    </row>
    <row r="291" spans="1:41" x14ac:dyDescent="0.3">
      <c r="A291">
        <v>5</v>
      </c>
      <c r="B291">
        <v>2023</v>
      </c>
      <c r="C291">
        <v>99</v>
      </c>
      <c r="D291">
        <v>36</v>
      </c>
      <c r="E291">
        <v>45174</v>
      </c>
      <c r="F291">
        <v>170</v>
      </c>
      <c r="G291">
        <v>99</v>
      </c>
      <c r="H291">
        <v>5831</v>
      </c>
      <c r="I291">
        <v>84.318475390155868</v>
      </c>
      <c r="J291">
        <v>12.76975308641973</v>
      </c>
      <c r="K291">
        <v>14.926150681409078</v>
      </c>
      <c r="L291">
        <v>14.18000514933059</v>
      </c>
      <c r="M291">
        <v>58.985960401131237</v>
      </c>
      <c r="N291">
        <v>58.346245487364719</v>
      </c>
      <c r="O291">
        <v>11.669357326478117</v>
      </c>
      <c r="P291">
        <v>47.881717665209557</v>
      </c>
      <c r="Q291">
        <v>47.114682437644639</v>
      </c>
      <c r="R291">
        <v>131.55938303341901</v>
      </c>
      <c r="S291">
        <v>132.58920308483297</v>
      </c>
      <c r="T291">
        <v>88.608711247757824</v>
      </c>
      <c r="U291">
        <v>84.788419164745349</v>
      </c>
      <c r="V291">
        <v>2.1563975949893472</v>
      </c>
      <c r="W291">
        <v>60.588578288458237</v>
      </c>
      <c r="X291">
        <v>99</v>
      </c>
      <c r="Y291">
        <v>1944</v>
      </c>
      <c r="AD291">
        <v>3888</v>
      </c>
      <c r="AE291">
        <v>3889</v>
      </c>
      <c r="AF291">
        <v>3890</v>
      </c>
      <c r="AG291">
        <v>3890</v>
      </c>
      <c r="AH291">
        <v>3889</v>
      </c>
      <c r="AI291">
        <v>3889</v>
      </c>
      <c r="AJ291">
        <v>3890</v>
      </c>
      <c r="AK291">
        <v>3890</v>
      </c>
      <c r="AL291">
        <v>3903</v>
      </c>
      <c r="AM291">
        <v>3903</v>
      </c>
      <c r="AO291">
        <v>999</v>
      </c>
    </row>
    <row r="292" spans="1:41" x14ac:dyDescent="0.3">
      <c r="A292">
        <v>5</v>
      </c>
      <c r="B292">
        <v>2023</v>
      </c>
      <c r="C292">
        <v>99</v>
      </c>
      <c r="D292">
        <v>36</v>
      </c>
      <c r="E292">
        <v>45175</v>
      </c>
      <c r="F292">
        <v>170</v>
      </c>
      <c r="G292">
        <v>99</v>
      </c>
      <c r="H292">
        <v>6250</v>
      </c>
      <c r="I292">
        <v>83.581092799999894</v>
      </c>
      <c r="J292">
        <v>12.911386485854564</v>
      </c>
      <c r="K292">
        <v>15.069081561112428</v>
      </c>
      <c r="L292">
        <v>14.753041709053925</v>
      </c>
      <c r="M292">
        <v>58.54325777050731</v>
      </c>
      <c r="N292">
        <v>57.708665987780051</v>
      </c>
      <c r="O292">
        <v>11.413457943925232</v>
      </c>
      <c r="P292">
        <v>48.001635514018687</v>
      </c>
      <c r="Q292">
        <v>47.54158878504672</v>
      </c>
      <c r="R292">
        <v>128.24719626168223</v>
      </c>
      <c r="S292">
        <v>129.45070093457943</v>
      </c>
      <c r="T292">
        <v>87.617808857808654</v>
      </c>
      <c r="U292">
        <v>84.455944055944059</v>
      </c>
      <c r="V292">
        <v>2.1576950752578714</v>
      </c>
      <c r="W292">
        <v>60.236160000000019</v>
      </c>
      <c r="X292">
        <v>99</v>
      </c>
      <c r="Y292">
        <v>1971</v>
      </c>
      <c r="AD292">
        <v>4277</v>
      </c>
      <c r="AE292">
        <v>4279</v>
      </c>
      <c r="AF292">
        <v>4279</v>
      </c>
      <c r="AG292">
        <v>4280</v>
      </c>
      <c r="AH292">
        <v>4280</v>
      </c>
      <c r="AI292">
        <v>4280</v>
      </c>
      <c r="AJ292">
        <v>4280</v>
      </c>
      <c r="AK292">
        <v>4280</v>
      </c>
      <c r="AL292">
        <v>4290</v>
      </c>
      <c r="AM292">
        <v>4290</v>
      </c>
      <c r="AO292">
        <v>999</v>
      </c>
    </row>
    <row r="293" spans="1:41" x14ac:dyDescent="0.3">
      <c r="A293">
        <v>5</v>
      </c>
      <c r="B293">
        <v>2023</v>
      </c>
      <c r="C293">
        <v>99</v>
      </c>
      <c r="D293">
        <v>36</v>
      </c>
      <c r="E293">
        <v>45176</v>
      </c>
      <c r="F293">
        <v>170</v>
      </c>
      <c r="G293">
        <v>99</v>
      </c>
      <c r="H293">
        <v>5873</v>
      </c>
      <c r="I293">
        <v>84.579111186786889</v>
      </c>
      <c r="J293">
        <v>12.847539320142049</v>
      </c>
      <c r="K293">
        <v>15.164664131812412</v>
      </c>
      <c r="L293">
        <v>14.745677789363961</v>
      </c>
      <c r="M293">
        <v>58.911989860583027</v>
      </c>
      <c r="N293">
        <v>59.887210636079246</v>
      </c>
      <c r="O293">
        <v>11.407501267105909</v>
      </c>
      <c r="P293">
        <v>48.66134347275031</v>
      </c>
      <c r="Q293">
        <v>48.068170299037007</v>
      </c>
      <c r="R293">
        <v>131.08540293968579</v>
      </c>
      <c r="S293">
        <v>131.9386720729853</v>
      </c>
      <c r="T293">
        <v>87.983173319858309</v>
      </c>
      <c r="U293">
        <v>84.66286003031837</v>
      </c>
      <c r="V293">
        <v>2.3171248116703609</v>
      </c>
      <c r="W293">
        <v>60.277881832113046</v>
      </c>
      <c r="X293">
        <v>99</v>
      </c>
      <c r="Y293">
        <v>1927</v>
      </c>
      <c r="AD293">
        <v>3942</v>
      </c>
      <c r="AE293">
        <v>3945</v>
      </c>
      <c r="AF293">
        <v>3945</v>
      </c>
      <c r="AG293">
        <v>3946</v>
      </c>
      <c r="AH293">
        <v>3945</v>
      </c>
      <c r="AI293">
        <v>3946</v>
      </c>
      <c r="AJ293">
        <v>3946</v>
      </c>
      <c r="AK293">
        <v>3946</v>
      </c>
      <c r="AL293">
        <v>3958</v>
      </c>
      <c r="AM293">
        <v>3958</v>
      </c>
      <c r="AO293">
        <v>999</v>
      </c>
    </row>
    <row r="294" spans="1:41" x14ac:dyDescent="0.3">
      <c r="A294">
        <v>5</v>
      </c>
      <c r="B294">
        <v>2023</v>
      </c>
      <c r="C294">
        <v>99</v>
      </c>
      <c r="D294">
        <v>36</v>
      </c>
      <c r="E294">
        <v>45177</v>
      </c>
      <c r="F294">
        <v>170</v>
      </c>
      <c r="G294">
        <v>99</v>
      </c>
      <c r="H294">
        <v>4232</v>
      </c>
      <c r="I294">
        <v>83.966306710774788</v>
      </c>
      <c r="J294">
        <v>12.663997695852522</v>
      </c>
      <c r="K294">
        <v>14.734484743811173</v>
      </c>
      <c r="L294">
        <v>14.429614873837984</v>
      </c>
      <c r="M294">
        <v>58.168221070811725</v>
      </c>
      <c r="N294">
        <v>58.280079681274991</v>
      </c>
      <c r="O294">
        <v>11.732066781807728</v>
      </c>
      <c r="P294">
        <v>47.958537287647566</v>
      </c>
      <c r="Q294">
        <v>47.097582037996531</v>
      </c>
      <c r="R294">
        <v>128.53828439838799</v>
      </c>
      <c r="S294">
        <v>128.50546919976972</v>
      </c>
      <c r="T294">
        <v>87.651981619758757</v>
      </c>
      <c r="U294">
        <v>84.002469844916689</v>
      </c>
      <c r="V294">
        <v>2.0704870479586424</v>
      </c>
      <c r="W294">
        <v>60.536153119092624</v>
      </c>
      <c r="X294">
        <v>99</v>
      </c>
      <c r="Y294">
        <v>756</v>
      </c>
      <c r="AD294">
        <v>3472</v>
      </c>
      <c r="AE294">
        <v>3474</v>
      </c>
      <c r="AF294">
        <v>3472</v>
      </c>
      <c r="AG294">
        <v>3474</v>
      </c>
      <c r="AH294">
        <v>3473</v>
      </c>
      <c r="AI294">
        <v>3474</v>
      </c>
      <c r="AJ294">
        <v>3474</v>
      </c>
      <c r="AK294">
        <v>3474</v>
      </c>
      <c r="AL294">
        <v>3482</v>
      </c>
      <c r="AM294">
        <v>3482</v>
      </c>
      <c r="AO294">
        <v>999</v>
      </c>
    </row>
    <row r="295" spans="1:41" x14ac:dyDescent="0.3">
      <c r="A295">
        <v>5</v>
      </c>
      <c r="B295">
        <v>2023</v>
      </c>
      <c r="C295">
        <v>99</v>
      </c>
      <c r="D295">
        <v>36</v>
      </c>
      <c r="E295">
        <v>45178</v>
      </c>
      <c r="G295">
        <v>99</v>
      </c>
      <c r="X295">
        <v>99</v>
      </c>
      <c r="AO295">
        <v>999</v>
      </c>
    </row>
    <row r="296" spans="1:41" x14ac:dyDescent="0.3">
      <c r="A296">
        <v>5</v>
      </c>
      <c r="B296">
        <v>2023</v>
      </c>
      <c r="C296">
        <v>99</v>
      </c>
      <c r="D296">
        <v>37</v>
      </c>
      <c r="E296">
        <v>45180</v>
      </c>
      <c r="F296">
        <v>170</v>
      </c>
      <c r="G296">
        <v>99</v>
      </c>
      <c r="H296">
        <v>6430</v>
      </c>
      <c r="I296">
        <v>83.639292379471314</v>
      </c>
      <c r="J296">
        <v>12.652697095435681</v>
      </c>
      <c r="K296">
        <v>14.64963133640552</v>
      </c>
      <c r="L296">
        <v>14.590828460038988</v>
      </c>
      <c r="M296">
        <v>58.283364055299522</v>
      </c>
      <c r="N296">
        <v>59.27966796874999</v>
      </c>
      <c r="O296">
        <v>11.610548134500217</v>
      </c>
      <c r="P296">
        <v>48.548052546669744</v>
      </c>
      <c r="Q296">
        <v>47.79751209398755</v>
      </c>
      <c r="R296">
        <v>128.37540304007371</v>
      </c>
      <c r="S296">
        <v>129.3578995854445</v>
      </c>
      <c r="T296">
        <v>86.691245714285799</v>
      </c>
      <c r="U296">
        <v>83.621074285714002</v>
      </c>
      <c r="V296">
        <v>1.9969342409698392</v>
      </c>
      <c r="W296">
        <v>60.503888024883352</v>
      </c>
      <c r="X296">
        <v>99</v>
      </c>
      <c r="Y296">
        <v>2053</v>
      </c>
      <c r="AD296">
        <v>4338</v>
      </c>
      <c r="AE296">
        <v>4340</v>
      </c>
      <c r="AF296">
        <v>4341</v>
      </c>
      <c r="AG296">
        <v>4342</v>
      </c>
      <c r="AH296">
        <v>4339</v>
      </c>
      <c r="AI296">
        <v>4341</v>
      </c>
      <c r="AJ296">
        <v>4342</v>
      </c>
      <c r="AK296">
        <v>4342</v>
      </c>
      <c r="AL296">
        <v>4375</v>
      </c>
      <c r="AM296">
        <v>4375</v>
      </c>
      <c r="AO296">
        <v>999</v>
      </c>
    </row>
    <row r="297" spans="1:41" x14ac:dyDescent="0.3">
      <c r="A297">
        <v>5</v>
      </c>
      <c r="B297">
        <v>2023</v>
      </c>
      <c r="C297">
        <v>99</v>
      </c>
      <c r="D297">
        <v>37</v>
      </c>
      <c r="E297">
        <v>45181</v>
      </c>
      <c r="F297">
        <v>170</v>
      </c>
      <c r="G297">
        <v>99</v>
      </c>
      <c r="H297">
        <v>6486</v>
      </c>
      <c r="I297">
        <v>83.433464384828724</v>
      </c>
      <c r="J297">
        <v>12.899885870805742</v>
      </c>
      <c r="K297">
        <v>15.263698630136988</v>
      </c>
      <c r="L297">
        <v>14.042488015340361</v>
      </c>
      <c r="M297">
        <v>58.029406392694</v>
      </c>
      <c r="N297">
        <v>58.691665866538735</v>
      </c>
      <c r="O297">
        <v>11.709667122662978</v>
      </c>
      <c r="P297">
        <v>49.202829112480046</v>
      </c>
      <c r="Q297">
        <v>48.404332953249721</v>
      </c>
      <c r="R297">
        <v>130.1105791153671</v>
      </c>
      <c r="S297">
        <v>129.35841313269498</v>
      </c>
      <c r="T297">
        <v>88.461244888687204</v>
      </c>
      <c r="U297">
        <v>84.213811903679826</v>
      </c>
      <c r="V297">
        <v>2.3638127593312408</v>
      </c>
      <c r="W297">
        <v>60.4263028060438</v>
      </c>
      <c r="X297">
        <v>99</v>
      </c>
      <c r="Y297">
        <v>2094</v>
      </c>
      <c r="AD297">
        <v>4381</v>
      </c>
      <c r="AE297">
        <v>4380</v>
      </c>
      <c r="AF297">
        <v>4381</v>
      </c>
      <c r="AG297">
        <v>4386</v>
      </c>
      <c r="AH297">
        <v>4383</v>
      </c>
      <c r="AI297">
        <v>4385</v>
      </c>
      <c r="AJ297">
        <v>4386</v>
      </c>
      <c r="AK297">
        <v>4386</v>
      </c>
      <c r="AL297">
        <v>4402</v>
      </c>
      <c r="AM297">
        <v>4402</v>
      </c>
      <c r="AO297">
        <v>999</v>
      </c>
    </row>
    <row r="298" spans="1:41" x14ac:dyDescent="0.3">
      <c r="A298">
        <v>5</v>
      </c>
      <c r="B298">
        <v>2023</v>
      </c>
      <c r="C298">
        <v>99</v>
      </c>
      <c r="D298">
        <v>37</v>
      </c>
      <c r="E298">
        <v>45182</v>
      </c>
      <c r="F298">
        <v>170</v>
      </c>
      <c r="G298">
        <v>99</v>
      </c>
      <c r="H298">
        <v>5856</v>
      </c>
      <c r="I298">
        <v>85.213010587431427</v>
      </c>
      <c r="J298">
        <v>12.803107913669056</v>
      </c>
      <c r="K298">
        <v>15.082508630609881</v>
      </c>
      <c r="L298">
        <v>15.410063317855652</v>
      </c>
      <c r="M298">
        <v>58.578481012658109</v>
      </c>
      <c r="N298">
        <v>58.96356401384088</v>
      </c>
      <c r="O298">
        <v>11.592006900517555</v>
      </c>
      <c r="P298">
        <v>48.573482887546717</v>
      </c>
      <c r="Q298">
        <v>47.34358826912019</v>
      </c>
      <c r="R298">
        <v>134.41403105232891</v>
      </c>
      <c r="S298">
        <v>132.53220241518113</v>
      </c>
      <c r="T298">
        <v>88.902182653647245</v>
      </c>
      <c r="U298">
        <v>84.538368753589765</v>
      </c>
      <c r="V298">
        <v>2.2794007169408186</v>
      </c>
      <c r="W298">
        <v>60.167349726775953</v>
      </c>
      <c r="X298">
        <v>99</v>
      </c>
      <c r="Y298">
        <v>2377</v>
      </c>
      <c r="AD298">
        <v>3475</v>
      </c>
      <c r="AE298">
        <v>3476</v>
      </c>
      <c r="AF298">
        <v>3478</v>
      </c>
      <c r="AG298">
        <v>3478</v>
      </c>
      <c r="AH298">
        <v>3477</v>
      </c>
      <c r="AI298">
        <v>3478</v>
      </c>
      <c r="AJ298">
        <v>3478</v>
      </c>
      <c r="AK298">
        <v>3478</v>
      </c>
      <c r="AL298">
        <v>3482</v>
      </c>
      <c r="AM298">
        <v>3482</v>
      </c>
      <c r="AO298">
        <v>999</v>
      </c>
    </row>
    <row r="299" spans="1:41" x14ac:dyDescent="0.3">
      <c r="A299">
        <v>5</v>
      </c>
      <c r="B299">
        <v>2023</v>
      </c>
      <c r="C299">
        <v>99</v>
      </c>
      <c r="D299">
        <v>37</v>
      </c>
      <c r="E299">
        <v>45183</v>
      </c>
      <c r="F299">
        <v>170</v>
      </c>
      <c r="G299">
        <v>99</v>
      </c>
      <c r="H299">
        <v>6410</v>
      </c>
      <c r="I299">
        <v>83.14950078003082</v>
      </c>
      <c r="J299">
        <v>12.633424532603749</v>
      </c>
      <c r="K299">
        <v>14.773375883291536</v>
      </c>
      <c r="L299">
        <v>14.22070792079205</v>
      </c>
      <c r="M299">
        <v>57.342648734898447</v>
      </c>
      <c r="N299">
        <v>58.554095190877426</v>
      </c>
      <c r="O299">
        <v>11.70241567912486</v>
      </c>
      <c r="P299">
        <v>48.292293661650703</v>
      </c>
      <c r="Q299">
        <v>47.788058340929808</v>
      </c>
      <c r="R299">
        <v>129.13517209938453</v>
      </c>
      <c r="S299">
        <v>129.71422060164085</v>
      </c>
      <c r="T299">
        <v>87.80542017763598</v>
      </c>
      <c r="U299">
        <v>83.354042359371348</v>
      </c>
      <c r="V299">
        <v>2.1399513506877876</v>
      </c>
      <c r="W299">
        <v>60.532605304212176</v>
      </c>
      <c r="X299">
        <v>99</v>
      </c>
      <c r="Y299">
        <v>2025</v>
      </c>
      <c r="AD299">
        <v>4386</v>
      </c>
      <c r="AE299">
        <v>4387</v>
      </c>
      <c r="AF299">
        <v>4388</v>
      </c>
      <c r="AG299">
        <v>4388</v>
      </c>
      <c r="AH299">
        <v>4386</v>
      </c>
      <c r="AI299">
        <v>4388</v>
      </c>
      <c r="AJ299">
        <v>4387</v>
      </c>
      <c r="AK299">
        <v>4388</v>
      </c>
      <c r="AL299">
        <v>4391</v>
      </c>
      <c r="AM299">
        <v>4391</v>
      </c>
      <c r="AO299">
        <v>999</v>
      </c>
    </row>
    <row r="300" spans="1:41" x14ac:dyDescent="0.3">
      <c r="A300">
        <v>5</v>
      </c>
      <c r="B300">
        <v>2023</v>
      </c>
      <c r="C300">
        <v>99</v>
      </c>
      <c r="D300">
        <v>37</v>
      </c>
      <c r="E300">
        <v>45184</v>
      </c>
      <c r="F300">
        <v>170</v>
      </c>
      <c r="G300">
        <v>99</v>
      </c>
      <c r="H300">
        <v>4127</v>
      </c>
      <c r="I300">
        <v>81.770554882481093</v>
      </c>
      <c r="J300">
        <v>12.961317957166409</v>
      </c>
      <c r="K300">
        <v>15.102371541502013</v>
      </c>
      <c r="L300">
        <v>14.474840764331223</v>
      </c>
      <c r="M300">
        <v>57.737681159420482</v>
      </c>
      <c r="N300">
        <v>58.135731707317042</v>
      </c>
      <c r="O300">
        <v>11.625625823451921</v>
      </c>
      <c r="P300">
        <v>48.126853377265242</v>
      </c>
      <c r="Q300">
        <v>47.555006587615281</v>
      </c>
      <c r="R300">
        <v>128.5166392092257</v>
      </c>
      <c r="S300">
        <v>130.37549407114625</v>
      </c>
      <c r="T300">
        <v>87.247703412073491</v>
      </c>
      <c r="U300">
        <v>83.79396325459318</v>
      </c>
      <c r="V300">
        <v>2.1410535843355958</v>
      </c>
      <c r="W300">
        <v>60.549067118972609</v>
      </c>
      <c r="X300">
        <v>99</v>
      </c>
      <c r="Y300">
        <v>1100</v>
      </c>
      <c r="AD300">
        <v>3035</v>
      </c>
      <c r="AE300">
        <v>3036</v>
      </c>
      <c r="AF300">
        <v>3035</v>
      </c>
      <c r="AG300">
        <v>3036</v>
      </c>
      <c r="AH300">
        <v>3035</v>
      </c>
      <c r="AI300">
        <v>3036</v>
      </c>
      <c r="AJ300">
        <v>3035</v>
      </c>
      <c r="AK300">
        <v>3036</v>
      </c>
      <c r="AL300">
        <v>3048</v>
      </c>
      <c r="AM300">
        <v>3048</v>
      </c>
      <c r="AO300">
        <v>999</v>
      </c>
    </row>
    <row r="301" spans="1:41" x14ac:dyDescent="0.3">
      <c r="A301">
        <v>5</v>
      </c>
      <c r="B301">
        <v>2023</v>
      </c>
      <c r="C301">
        <v>99</v>
      </c>
      <c r="D301">
        <v>37</v>
      </c>
      <c r="E301">
        <v>45185</v>
      </c>
      <c r="G301">
        <v>99</v>
      </c>
      <c r="X301">
        <v>99</v>
      </c>
      <c r="AO301">
        <v>999</v>
      </c>
    </row>
    <row r="302" spans="1:41" x14ac:dyDescent="0.3">
      <c r="A302">
        <v>5</v>
      </c>
      <c r="B302">
        <v>2023</v>
      </c>
      <c r="C302">
        <v>99</v>
      </c>
      <c r="D302">
        <v>38</v>
      </c>
      <c r="E302">
        <v>45187</v>
      </c>
      <c r="F302">
        <v>170</v>
      </c>
      <c r="G302">
        <v>99</v>
      </c>
      <c r="H302">
        <v>6837</v>
      </c>
      <c r="I302">
        <v>83.747772414801801</v>
      </c>
      <c r="J302">
        <v>13.088665207877463</v>
      </c>
      <c r="K302">
        <v>15.25246116823457</v>
      </c>
      <c r="L302">
        <v>14.0892872952634</v>
      </c>
      <c r="M302">
        <v>59.510522861518247</v>
      </c>
      <c r="N302">
        <v>57.962756780791509</v>
      </c>
      <c r="O302">
        <v>11.905578647998238</v>
      </c>
      <c r="P302">
        <v>48.001968934587616</v>
      </c>
      <c r="Q302">
        <v>47.920350109409185</v>
      </c>
      <c r="R302">
        <v>131.54561365127984</v>
      </c>
      <c r="S302">
        <v>135.48282651498579</v>
      </c>
      <c r="T302">
        <v>89.071069319921222</v>
      </c>
      <c r="U302">
        <v>86.131729717909465</v>
      </c>
      <c r="V302">
        <v>2.1637959603571004</v>
      </c>
      <c r="W302">
        <v>60.479157525230363</v>
      </c>
      <c r="X302">
        <v>99</v>
      </c>
      <c r="Y302">
        <v>2268</v>
      </c>
      <c r="AD302">
        <v>4570</v>
      </c>
      <c r="AE302">
        <v>4571</v>
      </c>
      <c r="AF302">
        <v>4571</v>
      </c>
      <c r="AG302">
        <v>4571</v>
      </c>
      <c r="AH302">
        <v>4571</v>
      </c>
      <c r="AI302">
        <v>4570</v>
      </c>
      <c r="AJ302">
        <v>4571</v>
      </c>
      <c r="AK302">
        <v>4571</v>
      </c>
      <c r="AL302">
        <v>4573</v>
      </c>
      <c r="AM302">
        <v>4573</v>
      </c>
      <c r="AO302">
        <v>999</v>
      </c>
    </row>
    <row r="303" spans="1:41" x14ac:dyDescent="0.3">
      <c r="A303">
        <v>5</v>
      </c>
      <c r="B303">
        <v>2023</v>
      </c>
      <c r="C303">
        <v>99</v>
      </c>
      <c r="D303">
        <v>38</v>
      </c>
      <c r="E303">
        <v>45188</v>
      </c>
      <c r="F303">
        <v>170</v>
      </c>
      <c r="G303">
        <v>99</v>
      </c>
      <c r="H303">
        <v>6209</v>
      </c>
      <c r="I303">
        <v>83.075527460138147</v>
      </c>
      <c r="J303">
        <v>12.824146023468057</v>
      </c>
      <c r="K303">
        <v>15.100234436051071</v>
      </c>
      <c r="L303">
        <v>14.133690631808301</v>
      </c>
      <c r="M303">
        <v>58.447824954415189</v>
      </c>
      <c r="N303">
        <v>58.534965065502256</v>
      </c>
      <c r="O303">
        <v>11.698723625944288</v>
      </c>
      <c r="P303">
        <v>47.565727699530527</v>
      </c>
      <c r="Q303">
        <v>47.12851929092804</v>
      </c>
      <c r="R303">
        <v>130.14066163063299</v>
      </c>
      <c r="S303">
        <v>131.03568637666061</v>
      </c>
      <c r="T303">
        <v>86.520908858820519</v>
      </c>
      <c r="U303">
        <v>83.16226704110278</v>
      </c>
      <c r="V303">
        <v>2.2760884125830159</v>
      </c>
      <c r="W303">
        <v>60.506200676437423</v>
      </c>
      <c r="X303">
        <v>99</v>
      </c>
      <c r="Y303">
        <v>2299</v>
      </c>
      <c r="AD303">
        <v>3835</v>
      </c>
      <c r="AE303">
        <v>3839</v>
      </c>
      <c r="AF303">
        <v>3838</v>
      </c>
      <c r="AG303">
        <v>3839</v>
      </c>
      <c r="AH303">
        <v>3834</v>
      </c>
      <c r="AI303">
        <v>3836</v>
      </c>
      <c r="AJ303">
        <v>3839</v>
      </c>
      <c r="AK303">
        <v>3839</v>
      </c>
      <c r="AL303">
        <v>3917</v>
      </c>
      <c r="AM303">
        <v>3917</v>
      </c>
      <c r="AO303">
        <v>999</v>
      </c>
    </row>
    <row r="304" spans="1:41" x14ac:dyDescent="0.3">
      <c r="A304">
        <v>5</v>
      </c>
      <c r="B304">
        <v>2023</v>
      </c>
      <c r="C304">
        <v>99</v>
      </c>
      <c r="D304">
        <v>38</v>
      </c>
      <c r="E304">
        <v>45189</v>
      </c>
      <c r="F304">
        <v>170</v>
      </c>
      <c r="G304">
        <v>99</v>
      </c>
      <c r="H304">
        <v>6073</v>
      </c>
      <c r="I304">
        <v>83.846023382183319</v>
      </c>
      <c r="J304">
        <v>12.710029644268722</v>
      </c>
      <c r="K304">
        <v>14.864031620553369</v>
      </c>
      <c r="L304">
        <v>14.340074552683884</v>
      </c>
      <c r="M304">
        <v>58.459535573122409</v>
      </c>
      <c r="N304">
        <v>58.577020428500198</v>
      </c>
      <c r="O304">
        <v>11.841718094297704</v>
      </c>
      <c r="P304">
        <v>48.380493827160485</v>
      </c>
      <c r="Q304">
        <v>47.677530864197536</v>
      </c>
      <c r="R304">
        <v>132.60849173043695</v>
      </c>
      <c r="S304">
        <v>134.27227844976548</v>
      </c>
      <c r="T304">
        <v>88.398472906403939</v>
      </c>
      <c r="U304">
        <v>84.453743842364503</v>
      </c>
      <c r="V304">
        <v>2.1540019762846465</v>
      </c>
      <c r="W304">
        <v>60.445908117898917</v>
      </c>
      <c r="X304">
        <v>99</v>
      </c>
      <c r="Y304">
        <v>2023</v>
      </c>
      <c r="AD304">
        <v>4048</v>
      </c>
      <c r="AE304">
        <v>4048</v>
      </c>
      <c r="AF304">
        <v>4049</v>
      </c>
      <c r="AG304">
        <v>4051</v>
      </c>
      <c r="AH304">
        <v>4050</v>
      </c>
      <c r="AI304">
        <v>4050</v>
      </c>
      <c r="AJ304">
        <v>4051</v>
      </c>
      <c r="AK304">
        <v>4051</v>
      </c>
      <c r="AL304">
        <v>4060</v>
      </c>
      <c r="AM304">
        <v>4060</v>
      </c>
      <c r="AO304">
        <v>999</v>
      </c>
    </row>
    <row r="305" spans="1:41" x14ac:dyDescent="0.3">
      <c r="A305">
        <v>5</v>
      </c>
      <c r="B305">
        <v>2023</v>
      </c>
      <c r="C305">
        <v>99</v>
      </c>
      <c r="D305">
        <v>38</v>
      </c>
      <c r="E305">
        <v>45190</v>
      </c>
      <c r="F305">
        <v>170</v>
      </c>
      <c r="G305">
        <v>99</v>
      </c>
      <c r="H305">
        <v>6040</v>
      </c>
      <c r="I305">
        <v>84.090249999999614</v>
      </c>
      <c r="J305">
        <v>12.716526099840429</v>
      </c>
      <c r="K305">
        <v>14.94285714285712</v>
      </c>
      <c r="L305">
        <v>14.22702982349359</v>
      </c>
      <c r="M305">
        <v>59.177170198222889</v>
      </c>
      <c r="N305">
        <v>58.693871951219585</v>
      </c>
      <c r="O305">
        <v>11.578815489749436</v>
      </c>
      <c r="P305">
        <v>46.920920692798518</v>
      </c>
      <c r="Q305">
        <v>46.402689152233357</v>
      </c>
      <c r="R305">
        <v>128.18906605922547</v>
      </c>
      <c r="S305">
        <v>128.20227790432799</v>
      </c>
      <c r="T305">
        <v>89.272409090909051</v>
      </c>
      <c r="U305">
        <v>84.894681818181652</v>
      </c>
      <c r="V305">
        <v>2.2263310430166854</v>
      </c>
      <c r="W305">
        <v>60.616225165562895</v>
      </c>
      <c r="X305">
        <v>99</v>
      </c>
      <c r="Y305">
        <v>1654</v>
      </c>
      <c r="AD305">
        <v>4387</v>
      </c>
      <c r="AE305">
        <v>4389</v>
      </c>
      <c r="AF305">
        <v>4390</v>
      </c>
      <c r="AG305">
        <v>4390</v>
      </c>
      <c r="AH305">
        <v>4388</v>
      </c>
      <c r="AI305">
        <v>4388</v>
      </c>
      <c r="AJ305">
        <v>4390</v>
      </c>
      <c r="AK305">
        <v>4390</v>
      </c>
      <c r="AL305">
        <v>4400</v>
      </c>
      <c r="AM305">
        <v>4400</v>
      </c>
      <c r="AO305">
        <v>999</v>
      </c>
    </row>
    <row r="306" spans="1:41" x14ac:dyDescent="0.3">
      <c r="A306">
        <v>5</v>
      </c>
      <c r="B306">
        <v>2023</v>
      </c>
      <c r="C306">
        <v>99</v>
      </c>
      <c r="D306">
        <v>38</v>
      </c>
      <c r="E306">
        <v>45191</v>
      </c>
      <c r="F306">
        <v>170</v>
      </c>
      <c r="G306">
        <v>99</v>
      </c>
      <c r="H306">
        <v>4170</v>
      </c>
      <c r="I306">
        <v>84.259913669064545</v>
      </c>
      <c r="J306">
        <v>12.435993836671798</v>
      </c>
      <c r="K306">
        <v>14.789651986449051</v>
      </c>
      <c r="L306">
        <v>14.164574585635362</v>
      </c>
      <c r="M306">
        <v>58.738343085925294</v>
      </c>
      <c r="N306">
        <v>59.354097452934639</v>
      </c>
      <c r="O306">
        <v>11.51779556650251</v>
      </c>
      <c r="P306">
        <v>47.830612873421614</v>
      </c>
      <c r="Q306">
        <v>47.080665024630555</v>
      </c>
      <c r="R306">
        <v>127.33292269787498</v>
      </c>
      <c r="S306">
        <v>129.42580049261085</v>
      </c>
      <c r="T306">
        <v>88.185666156202117</v>
      </c>
      <c r="U306">
        <v>84.325451761102528</v>
      </c>
      <c r="V306">
        <v>2.3536581497772593</v>
      </c>
      <c r="W306">
        <v>60.709112709832141</v>
      </c>
      <c r="X306">
        <v>99</v>
      </c>
      <c r="Y306">
        <v>908</v>
      </c>
      <c r="AD306">
        <v>3245</v>
      </c>
      <c r="AE306">
        <v>3247</v>
      </c>
      <c r="AF306">
        <v>3246</v>
      </c>
      <c r="AG306">
        <v>3248</v>
      </c>
      <c r="AH306">
        <v>3247</v>
      </c>
      <c r="AI306">
        <v>3248</v>
      </c>
      <c r="AJ306">
        <v>3247</v>
      </c>
      <c r="AK306">
        <v>3248</v>
      </c>
      <c r="AL306">
        <v>3265</v>
      </c>
      <c r="AM306">
        <v>3265</v>
      </c>
      <c r="AO306">
        <v>999</v>
      </c>
    </row>
    <row r="307" spans="1:41" x14ac:dyDescent="0.3">
      <c r="A307">
        <v>5</v>
      </c>
      <c r="B307">
        <v>2023</v>
      </c>
      <c r="C307">
        <v>99</v>
      </c>
      <c r="D307">
        <v>38</v>
      </c>
      <c r="E307">
        <v>45192</v>
      </c>
      <c r="F307">
        <v>170</v>
      </c>
      <c r="G307">
        <v>99</v>
      </c>
      <c r="H307">
        <v>367</v>
      </c>
      <c r="I307">
        <v>80.094005449591265</v>
      </c>
      <c r="J307">
        <v>12.65901639344262</v>
      </c>
      <c r="K307">
        <v>14.971038251366117</v>
      </c>
      <c r="M307">
        <v>57.047540983606623</v>
      </c>
      <c r="O307">
        <v>11.903278688524598</v>
      </c>
      <c r="P307">
        <v>49.188524590163937</v>
      </c>
      <c r="Q307">
        <v>48.789617486338798</v>
      </c>
      <c r="R307">
        <v>112.31147540983602</v>
      </c>
      <c r="S307">
        <v>115.89890710382517</v>
      </c>
      <c r="T307">
        <v>83.827247956403312</v>
      </c>
      <c r="U307">
        <v>83.068664850136315</v>
      </c>
      <c r="V307">
        <v>2.3120218579235021</v>
      </c>
      <c r="W307">
        <v>60.471389645776561</v>
      </c>
      <c r="X307">
        <v>99</v>
      </c>
      <c r="Y307">
        <v>0</v>
      </c>
      <c r="AD307">
        <v>366</v>
      </c>
      <c r="AE307">
        <v>366</v>
      </c>
      <c r="AF307">
        <v>366</v>
      </c>
      <c r="AG307">
        <v>366</v>
      </c>
      <c r="AH307">
        <v>366</v>
      </c>
      <c r="AI307">
        <v>366</v>
      </c>
      <c r="AJ307">
        <v>366</v>
      </c>
      <c r="AK307">
        <v>366</v>
      </c>
      <c r="AL307">
        <v>367</v>
      </c>
      <c r="AM307">
        <v>367</v>
      </c>
      <c r="AO307">
        <v>999</v>
      </c>
    </row>
    <row r="308" spans="1:41" x14ac:dyDescent="0.3">
      <c r="A308">
        <v>5</v>
      </c>
      <c r="B308">
        <v>2023</v>
      </c>
      <c r="C308">
        <v>99</v>
      </c>
      <c r="D308">
        <v>39</v>
      </c>
      <c r="E308">
        <v>45194</v>
      </c>
      <c r="F308">
        <v>170</v>
      </c>
      <c r="G308">
        <v>99</v>
      </c>
      <c r="H308">
        <v>6113</v>
      </c>
      <c r="I308">
        <v>83.296109929657646</v>
      </c>
      <c r="J308">
        <v>12.478934385791852</v>
      </c>
      <c r="K308">
        <v>14.778413011335648</v>
      </c>
      <c r="L308">
        <v>13.940322738386316</v>
      </c>
      <c r="M308">
        <v>58.273238048299547</v>
      </c>
      <c r="N308">
        <v>58.92172295643671</v>
      </c>
      <c r="O308">
        <v>11.49901429275508</v>
      </c>
      <c r="P308">
        <v>47.645304412127189</v>
      </c>
      <c r="Q308">
        <v>46.67422375554461</v>
      </c>
      <c r="R308">
        <v>125.33399063347302</v>
      </c>
      <c r="S308">
        <v>125.31370133070477</v>
      </c>
      <c r="T308">
        <v>88.10235988200607</v>
      </c>
      <c r="U308">
        <v>83.993117010816022</v>
      </c>
      <c r="V308">
        <v>2.2994786255438</v>
      </c>
      <c r="W308">
        <v>60.751676754457712</v>
      </c>
      <c r="X308">
        <v>99</v>
      </c>
      <c r="Y308">
        <v>2053</v>
      </c>
      <c r="AD308">
        <v>4054</v>
      </c>
      <c r="AE308">
        <v>4058</v>
      </c>
      <c r="AF308">
        <v>4058</v>
      </c>
      <c r="AG308">
        <v>4058</v>
      </c>
      <c r="AH308">
        <v>4057</v>
      </c>
      <c r="AI308">
        <v>4058</v>
      </c>
      <c r="AJ308">
        <v>4057</v>
      </c>
      <c r="AK308">
        <v>4058</v>
      </c>
      <c r="AL308">
        <v>4068</v>
      </c>
      <c r="AM308">
        <v>4068</v>
      </c>
      <c r="AO308">
        <v>999</v>
      </c>
    </row>
    <row r="309" spans="1:41" x14ac:dyDescent="0.3">
      <c r="A309">
        <v>5</v>
      </c>
      <c r="B309">
        <v>2023</v>
      </c>
      <c r="C309">
        <v>99</v>
      </c>
      <c r="D309">
        <v>39</v>
      </c>
      <c r="E309">
        <v>45195</v>
      </c>
      <c r="F309">
        <v>170</v>
      </c>
      <c r="G309">
        <v>99</v>
      </c>
      <c r="H309">
        <v>5780</v>
      </c>
      <c r="I309">
        <v>83.442650519030749</v>
      </c>
      <c r="J309">
        <v>12.467076607737612</v>
      </c>
      <c r="K309">
        <v>14.806459882081478</v>
      </c>
      <c r="L309">
        <v>14.141156316916502</v>
      </c>
      <c r="M309">
        <v>58.738169700077101</v>
      </c>
      <c r="N309">
        <v>58.716207081545114</v>
      </c>
      <c r="O309">
        <v>11.677202868852421</v>
      </c>
      <c r="P309">
        <v>47.406506147540995</v>
      </c>
      <c r="Q309">
        <v>46.735331796054311</v>
      </c>
      <c r="R309">
        <v>127.01613729508202</v>
      </c>
      <c r="S309">
        <v>127.375</v>
      </c>
      <c r="T309">
        <v>87.931291475242304</v>
      </c>
      <c r="U309">
        <v>84.521031138335943</v>
      </c>
      <c r="V309">
        <v>2.3393832743438687</v>
      </c>
      <c r="W309">
        <v>60.666955017301014</v>
      </c>
      <c r="X309">
        <v>99</v>
      </c>
      <c r="Y309">
        <v>1872</v>
      </c>
      <c r="AD309">
        <v>3903</v>
      </c>
      <c r="AE309">
        <v>3901</v>
      </c>
      <c r="AF309">
        <v>3904</v>
      </c>
      <c r="AG309">
        <v>3904</v>
      </c>
      <c r="AH309">
        <v>3904</v>
      </c>
      <c r="AI309">
        <v>3903</v>
      </c>
      <c r="AJ309">
        <v>3904</v>
      </c>
      <c r="AK309">
        <v>3904</v>
      </c>
      <c r="AL309">
        <v>3918</v>
      </c>
      <c r="AM309">
        <v>3918</v>
      </c>
      <c r="AO309">
        <v>999</v>
      </c>
    </row>
    <row r="310" spans="1:41" x14ac:dyDescent="0.3">
      <c r="A310">
        <v>5</v>
      </c>
      <c r="B310">
        <v>2023</v>
      </c>
      <c r="C310">
        <v>99</v>
      </c>
      <c r="D310">
        <v>39</v>
      </c>
      <c r="E310">
        <v>45196</v>
      </c>
      <c r="F310">
        <v>170</v>
      </c>
      <c r="G310">
        <v>99</v>
      </c>
      <c r="H310">
        <v>5399</v>
      </c>
      <c r="I310">
        <v>84.312824597147397</v>
      </c>
      <c r="J310">
        <v>12.782495765104469</v>
      </c>
      <c r="K310">
        <v>15.193278734820678</v>
      </c>
      <c r="L310">
        <v>14.55317640692642</v>
      </c>
      <c r="M310">
        <v>58.796328720700274</v>
      </c>
      <c r="N310">
        <v>59.397161430119247</v>
      </c>
      <c r="O310">
        <v>11.747727914197021</v>
      </c>
      <c r="P310">
        <v>48.021732994637311</v>
      </c>
      <c r="Q310">
        <v>47.088907705334464</v>
      </c>
      <c r="R310">
        <v>129.28873835732429</v>
      </c>
      <c r="S310">
        <v>128.5399379057296</v>
      </c>
      <c r="T310">
        <v>88.618980568853743</v>
      </c>
      <c r="U310">
        <v>85.105716699521182</v>
      </c>
      <c r="V310">
        <v>2.4107829697162062</v>
      </c>
      <c r="W310">
        <v>60.317651416929046</v>
      </c>
      <c r="X310">
        <v>99</v>
      </c>
      <c r="Y310">
        <v>1856</v>
      </c>
      <c r="AD310">
        <v>3542</v>
      </c>
      <c r="AE310">
        <v>3541</v>
      </c>
      <c r="AF310">
        <v>3543</v>
      </c>
      <c r="AG310">
        <v>3543</v>
      </c>
      <c r="AH310">
        <v>3543</v>
      </c>
      <c r="AI310">
        <v>3543</v>
      </c>
      <c r="AJ310">
        <v>3543</v>
      </c>
      <c r="AK310">
        <v>3543</v>
      </c>
      <c r="AL310">
        <v>3551</v>
      </c>
      <c r="AM310">
        <v>3551</v>
      </c>
      <c r="AO310">
        <v>999</v>
      </c>
    </row>
    <row r="311" spans="1:41" x14ac:dyDescent="0.3">
      <c r="A311">
        <v>5</v>
      </c>
      <c r="B311">
        <v>2023</v>
      </c>
      <c r="C311">
        <v>99</v>
      </c>
      <c r="D311">
        <v>39</v>
      </c>
      <c r="E311">
        <v>45197</v>
      </c>
      <c r="F311">
        <v>170</v>
      </c>
      <c r="G311">
        <v>99</v>
      </c>
      <c r="H311">
        <v>5612</v>
      </c>
      <c r="I311">
        <v>82.741528866714006</v>
      </c>
      <c r="J311">
        <v>12.448826786185087</v>
      </c>
      <c r="K311">
        <v>14.694170403587462</v>
      </c>
      <c r="L311">
        <v>14.16323920265779</v>
      </c>
      <c r="M311">
        <v>58.13996307043012</v>
      </c>
      <c r="N311">
        <v>58.830211345939802</v>
      </c>
      <c r="O311">
        <v>11.517395888244584</v>
      </c>
      <c r="P311">
        <v>48.005798629414862</v>
      </c>
      <c r="Q311">
        <v>47.194620253164558</v>
      </c>
      <c r="R311">
        <v>128.56393356182443</v>
      </c>
      <c r="S311">
        <v>127.13732208750656</v>
      </c>
      <c r="T311">
        <v>88.201156981330428</v>
      </c>
      <c r="U311">
        <v>83.713804890875693</v>
      </c>
      <c r="V311">
        <v>2.2453436174023835</v>
      </c>
      <c r="W311">
        <v>60.723449750534549</v>
      </c>
      <c r="X311">
        <v>99</v>
      </c>
      <c r="Y311">
        <v>1809</v>
      </c>
      <c r="AD311">
        <v>3793</v>
      </c>
      <c r="AE311">
        <v>3791</v>
      </c>
      <c r="AF311">
        <v>3794</v>
      </c>
      <c r="AG311">
        <v>3794</v>
      </c>
      <c r="AH311">
        <v>3794</v>
      </c>
      <c r="AI311">
        <v>3792</v>
      </c>
      <c r="AJ311">
        <v>3793</v>
      </c>
      <c r="AK311">
        <v>3794</v>
      </c>
      <c r="AL311">
        <v>3803</v>
      </c>
      <c r="AM311">
        <v>3803</v>
      </c>
      <c r="AO311">
        <v>999</v>
      </c>
    </row>
    <row r="312" spans="1:41" x14ac:dyDescent="0.3">
      <c r="A312">
        <v>5</v>
      </c>
      <c r="B312">
        <v>2023</v>
      </c>
      <c r="C312">
        <v>99</v>
      </c>
      <c r="D312">
        <v>39</v>
      </c>
      <c r="E312">
        <v>45198</v>
      </c>
      <c r="F312">
        <v>170</v>
      </c>
      <c r="G312">
        <v>99</v>
      </c>
      <c r="H312">
        <v>4199</v>
      </c>
      <c r="I312">
        <v>81.61844010478697</v>
      </c>
      <c r="J312">
        <v>12.55441423296406</v>
      </c>
      <c r="K312">
        <v>14.67316090023513</v>
      </c>
      <c r="L312">
        <v>15.539075098814235</v>
      </c>
      <c r="M312">
        <v>57.088411152166735</v>
      </c>
      <c r="N312">
        <v>58.654957841484055</v>
      </c>
      <c r="O312">
        <v>11.320899027172104</v>
      </c>
      <c r="P312">
        <v>49.534048976853406</v>
      </c>
      <c r="Q312">
        <v>48.476318441383967</v>
      </c>
      <c r="R312">
        <v>134.16543624161071</v>
      </c>
      <c r="S312">
        <v>132.6013422818792</v>
      </c>
      <c r="T312">
        <v>87.785771543086241</v>
      </c>
      <c r="U312">
        <v>82.410354041416255</v>
      </c>
      <c r="V312">
        <v>2.1187466672710662</v>
      </c>
      <c r="W312">
        <v>60.261967135032151</v>
      </c>
      <c r="X312">
        <v>99</v>
      </c>
      <c r="Y312">
        <v>1270</v>
      </c>
      <c r="AD312">
        <v>2979</v>
      </c>
      <c r="AE312">
        <v>2977</v>
      </c>
      <c r="AF312">
        <v>2976</v>
      </c>
      <c r="AG312">
        <v>2981</v>
      </c>
      <c r="AH312">
        <v>2981</v>
      </c>
      <c r="AI312">
        <v>2977</v>
      </c>
      <c r="AJ312">
        <v>2980</v>
      </c>
      <c r="AK312">
        <v>2980</v>
      </c>
      <c r="AL312">
        <v>2994</v>
      </c>
      <c r="AM312">
        <v>2994</v>
      </c>
      <c r="AO312">
        <v>999</v>
      </c>
    </row>
    <row r="313" spans="1:41" x14ac:dyDescent="0.3">
      <c r="A313">
        <v>5</v>
      </c>
      <c r="B313">
        <v>2023</v>
      </c>
      <c r="C313">
        <v>99</v>
      </c>
      <c r="D313">
        <v>39</v>
      </c>
      <c r="E313">
        <v>45199</v>
      </c>
      <c r="G313">
        <v>99</v>
      </c>
      <c r="X313">
        <v>99</v>
      </c>
      <c r="AO313">
        <v>999</v>
      </c>
    </row>
    <row r="314" spans="1:41" x14ac:dyDescent="0.3">
      <c r="A314">
        <v>5</v>
      </c>
      <c r="B314">
        <v>2023</v>
      </c>
      <c r="C314">
        <v>99</v>
      </c>
      <c r="D314">
        <v>40</v>
      </c>
      <c r="E314">
        <v>45201</v>
      </c>
      <c r="F314">
        <v>170</v>
      </c>
      <c r="G314">
        <v>99</v>
      </c>
      <c r="H314">
        <v>5939</v>
      </c>
      <c r="I314">
        <v>83.438139417410383</v>
      </c>
      <c r="J314">
        <v>12.862207515953676</v>
      </c>
      <c r="K314">
        <v>15.096478373906853</v>
      </c>
      <c r="L314">
        <v>14.135959834613098</v>
      </c>
      <c r="M314">
        <v>58.302150791775126</v>
      </c>
      <c r="N314">
        <v>58.609645390070895</v>
      </c>
      <c r="O314">
        <v>11.771550094517972</v>
      </c>
      <c r="P314">
        <v>48.770321361058592</v>
      </c>
      <c r="Q314">
        <v>47.825573150555435</v>
      </c>
      <c r="R314">
        <v>131.70250472589791</v>
      </c>
      <c r="S314">
        <v>130.31947069943283</v>
      </c>
      <c r="T314">
        <v>88.66578761478722</v>
      </c>
      <c r="U314">
        <v>84.57381681186736</v>
      </c>
      <c r="V314">
        <v>2.2342708579531787</v>
      </c>
      <c r="W314">
        <v>60.366560026940562</v>
      </c>
      <c r="X314">
        <v>99</v>
      </c>
      <c r="Y314">
        <v>1696</v>
      </c>
      <c r="AD314">
        <v>4231</v>
      </c>
      <c r="AE314">
        <v>4231</v>
      </c>
      <c r="AF314">
        <v>4230</v>
      </c>
      <c r="AG314">
        <v>4232</v>
      </c>
      <c r="AH314">
        <v>4232</v>
      </c>
      <c r="AI314">
        <v>4231</v>
      </c>
      <c r="AJ314">
        <v>4232</v>
      </c>
      <c r="AK314">
        <v>4232</v>
      </c>
      <c r="AL314">
        <v>4247</v>
      </c>
      <c r="AM314">
        <v>4247</v>
      </c>
      <c r="AO314">
        <v>999</v>
      </c>
    </row>
    <row r="315" spans="1:41" x14ac:dyDescent="0.3">
      <c r="A315">
        <v>5</v>
      </c>
      <c r="B315">
        <v>2023</v>
      </c>
      <c r="C315">
        <v>99</v>
      </c>
      <c r="D315">
        <v>40</v>
      </c>
      <c r="E315">
        <v>45202</v>
      </c>
      <c r="F315">
        <v>170</v>
      </c>
      <c r="G315">
        <v>99</v>
      </c>
      <c r="H315">
        <v>6124</v>
      </c>
      <c r="I315">
        <v>84.544170476812354</v>
      </c>
      <c r="J315">
        <v>12.876132784104676</v>
      </c>
      <c r="K315">
        <v>15.135691785800852</v>
      </c>
      <c r="L315">
        <v>14.22600200400802</v>
      </c>
      <c r="M315">
        <v>58.994378483159693</v>
      </c>
      <c r="N315">
        <v>59.035975915704974</v>
      </c>
      <c r="O315">
        <v>11.720155038759698</v>
      </c>
      <c r="P315">
        <v>48.044815891472865</v>
      </c>
      <c r="Q315">
        <v>47.411337209302339</v>
      </c>
      <c r="R315">
        <v>127.38347868217052</v>
      </c>
      <c r="S315">
        <v>130.1908914728682</v>
      </c>
      <c r="T315">
        <v>88.49572567012811</v>
      </c>
      <c r="U315">
        <v>85.07442646703673</v>
      </c>
      <c r="V315">
        <v>2.2595590016961791</v>
      </c>
      <c r="W315">
        <v>60.404964075767488</v>
      </c>
      <c r="X315">
        <v>99</v>
      </c>
      <c r="Y315">
        <v>1997</v>
      </c>
      <c r="AD315">
        <v>4127</v>
      </c>
      <c r="AE315">
        <v>4127</v>
      </c>
      <c r="AF315">
        <v>4127</v>
      </c>
      <c r="AG315">
        <v>4128</v>
      </c>
      <c r="AH315">
        <v>4128</v>
      </c>
      <c r="AI315">
        <v>4128</v>
      </c>
      <c r="AJ315">
        <v>4128</v>
      </c>
      <c r="AK315">
        <v>4128</v>
      </c>
      <c r="AL315">
        <v>4141</v>
      </c>
      <c r="AM315">
        <v>4141</v>
      </c>
      <c r="AO315">
        <v>999</v>
      </c>
    </row>
    <row r="316" spans="1:41" x14ac:dyDescent="0.3">
      <c r="A316">
        <v>5</v>
      </c>
      <c r="B316">
        <v>2023</v>
      </c>
      <c r="C316">
        <v>99</v>
      </c>
      <c r="D316">
        <v>40</v>
      </c>
      <c r="E316">
        <v>45203</v>
      </c>
      <c r="F316">
        <v>170</v>
      </c>
      <c r="G316">
        <v>99</v>
      </c>
      <c r="H316">
        <v>6055</v>
      </c>
      <c r="I316">
        <v>84.268242774566176</v>
      </c>
      <c r="J316">
        <v>12.590369331463316</v>
      </c>
      <c r="K316">
        <v>14.750035054919348</v>
      </c>
      <c r="L316">
        <v>14.153482446206112</v>
      </c>
      <c r="M316">
        <v>58.529516242112742</v>
      </c>
      <c r="N316">
        <v>59.165964812712808</v>
      </c>
      <c r="O316">
        <v>11.959252336448611</v>
      </c>
      <c r="P316">
        <v>48.811915887850475</v>
      </c>
      <c r="Q316">
        <v>47.916101892965663</v>
      </c>
      <c r="R316">
        <v>133.12336448598128</v>
      </c>
      <c r="S316">
        <v>133.91308411214953</v>
      </c>
      <c r="T316">
        <v>88.460447761194146</v>
      </c>
      <c r="U316">
        <v>84.647621268656621</v>
      </c>
      <c r="V316">
        <v>2.1596657234560364</v>
      </c>
      <c r="W316">
        <v>60.65169281585468</v>
      </c>
      <c r="X316">
        <v>99</v>
      </c>
      <c r="Y316">
        <v>1771</v>
      </c>
      <c r="AD316">
        <v>4278</v>
      </c>
      <c r="AE316">
        <v>4279</v>
      </c>
      <c r="AF316">
        <v>4279</v>
      </c>
      <c r="AG316">
        <v>4280</v>
      </c>
      <c r="AH316">
        <v>4280</v>
      </c>
      <c r="AI316">
        <v>4279</v>
      </c>
      <c r="AJ316">
        <v>4280</v>
      </c>
      <c r="AK316">
        <v>4280</v>
      </c>
      <c r="AL316">
        <v>4288</v>
      </c>
      <c r="AM316">
        <v>4288</v>
      </c>
      <c r="AO316">
        <v>999</v>
      </c>
    </row>
    <row r="317" spans="1:41" x14ac:dyDescent="0.3">
      <c r="A317">
        <v>5</v>
      </c>
      <c r="B317">
        <v>2023</v>
      </c>
      <c r="C317">
        <v>99</v>
      </c>
      <c r="D317">
        <v>40</v>
      </c>
      <c r="E317">
        <v>45204</v>
      </c>
      <c r="F317">
        <v>170</v>
      </c>
      <c r="G317">
        <v>99</v>
      </c>
      <c r="H317">
        <v>5236</v>
      </c>
      <c r="I317">
        <v>84.332622230710257</v>
      </c>
      <c r="J317">
        <v>12.75927629561486</v>
      </c>
      <c r="K317">
        <v>14.903219871205161</v>
      </c>
      <c r="L317">
        <v>14.414197790636518</v>
      </c>
      <c r="M317">
        <v>58.817663293468271</v>
      </c>
      <c r="N317">
        <v>59.337885323514008</v>
      </c>
      <c r="O317">
        <v>11.842440969027905</v>
      </c>
      <c r="P317">
        <v>49.020545844832881</v>
      </c>
      <c r="Q317">
        <v>47.646012269938659</v>
      </c>
      <c r="R317">
        <v>127.10763569457222</v>
      </c>
      <c r="S317">
        <v>124.12020852499236</v>
      </c>
      <c r="T317">
        <v>87.667306538692259</v>
      </c>
      <c r="U317">
        <v>83.301559688062397</v>
      </c>
      <c r="V317">
        <v>2.1439435755903049</v>
      </c>
      <c r="W317">
        <v>60.394957983193279</v>
      </c>
      <c r="X317">
        <v>99</v>
      </c>
      <c r="Y317">
        <v>1907</v>
      </c>
      <c r="AD317">
        <v>3261</v>
      </c>
      <c r="AE317">
        <v>3261</v>
      </c>
      <c r="AF317">
        <v>3260</v>
      </c>
      <c r="AG317">
        <v>3261</v>
      </c>
      <c r="AH317">
        <v>3261</v>
      </c>
      <c r="AI317">
        <v>3260</v>
      </c>
      <c r="AJ317">
        <v>3261</v>
      </c>
      <c r="AK317">
        <v>3261</v>
      </c>
      <c r="AL317">
        <v>3334</v>
      </c>
      <c r="AM317">
        <v>3334</v>
      </c>
      <c r="AO317">
        <v>999</v>
      </c>
    </row>
    <row r="318" spans="1:41" x14ac:dyDescent="0.3">
      <c r="A318">
        <v>5</v>
      </c>
      <c r="B318">
        <v>2023</v>
      </c>
      <c r="C318">
        <v>99</v>
      </c>
      <c r="D318">
        <v>40</v>
      </c>
      <c r="E318">
        <v>45205</v>
      </c>
      <c r="F318">
        <v>170</v>
      </c>
      <c r="G318">
        <v>99</v>
      </c>
      <c r="H318">
        <v>3100</v>
      </c>
      <c r="I318">
        <v>80.908122580645397</v>
      </c>
      <c r="J318">
        <v>12.074626865671632</v>
      </c>
      <c r="K318">
        <v>13.864357864357876</v>
      </c>
      <c r="L318">
        <v>14.188906403940869</v>
      </c>
      <c r="M318">
        <v>56.089273689273611</v>
      </c>
      <c r="N318">
        <v>58.847073891625691</v>
      </c>
      <c r="O318">
        <v>11.810865384615376</v>
      </c>
      <c r="P318">
        <v>49.793070259865267</v>
      </c>
      <c r="Q318">
        <v>48.718133718133743</v>
      </c>
      <c r="R318">
        <v>121.31586538461541</v>
      </c>
      <c r="S318">
        <v>121.6254807692308</v>
      </c>
      <c r="T318">
        <v>85.528057553956813</v>
      </c>
      <c r="U318">
        <v>81.213237410072054</v>
      </c>
      <c r="V318">
        <v>1.789730998686238</v>
      </c>
      <c r="W318">
        <v>60.867741935483878</v>
      </c>
      <c r="X318">
        <v>99</v>
      </c>
      <c r="Y318">
        <v>1017</v>
      </c>
      <c r="AD318">
        <v>2077</v>
      </c>
      <c r="AE318">
        <v>2079</v>
      </c>
      <c r="AF318">
        <v>2078</v>
      </c>
      <c r="AG318">
        <v>2080</v>
      </c>
      <c r="AH318">
        <v>2078</v>
      </c>
      <c r="AI318">
        <v>2079</v>
      </c>
      <c r="AJ318">
        <v>2080</v>
      </c>
      <c r="AK318">
        <v>2080</v>
      </c>
      <c r="AL318">
        <v>2085</v>
      </c>
      <c r="AM318">
        <v>2085</v>
      </c>
      <c r="AO318">
        <v>999</v>
      </c>
    </row>
    <row r="319" spans="1:41" x14ac:dyDescent="0.3">
      <c r="A319">
        <v>5</v>
      </c>
      <c r="B319">
        <v>2023</v>
      </c>
      <c r="C319">
        <v>99</v>
      </c>
      <c r="D319">
        <v>40</v>
      </c>
      <c r="E319">
        <v>45206</v>
      </c>
      <c r="G319">
        <v>99</v>
      </c>
      <c r="X319">
        <v>99</v>
      </c>
      <c r="AO319">
        <v>999</v>
      </c>
    </row>
    <row r="320" spans="1:41" x14ac:dyDescent="0.3">
      <c r="A320">
        <v>5</v>
      </c>
      <c r="B320">
        <v>2023</v>
      </c>
      <c r="C320">
        <v>99</v>
      </c>
      <c r="D320">
        <v>41</v>
      </c>
      <c r="E320">
        <v>45208</v>
      </c>
      <c r="F320">
        <v>170</v>
      </c>
      <c r="G320">
        <v>99</v>
      </c>
      <c r="H320">
        <v>6303</v>
      </c>
      <c r="I320">
        <v>83.602754244010498</v>
      </c>
      <c r="J320">
        <v>12.877998017839436</v>
      </c>
      <c r="K320">
        <v>15.149157581764111</v>
      </c>
      <c r="L320">
        <v>14.089359331476331</v>
      </c>
      <c r="M320">
        <v>58.271159563924591</v>
      </c>
      <c r="N320">
        <v>59.011965613382927</v>
      </c>
      <c r="O320">
        <v>11.749467426306669</v>
      </c>
      <c r="P320">
        <v>48.04632152588556</v>
      </c>
      <c r="Q320">
        <v>47.400297250433503</v>
      </c>
      <c r="R320">
        <v>127.16402378592664</v>
      </c>
      <c r="S320">
        <v>125.19123111221202</v>
      </c>
      <c r="T320">
        <v>88.876595744680898</v>
      </c>
      <c r="U320">
        <v>84.608955962394717</v>
      </c>
      <c r="V320">
        <v>2.2711595639246793</v>
      </c>
      <c r="W320">
        <v>59.524988100904302</v>
      </c>
      <c r="X320">
        <v>99</v>
      </c>
      <c r="Y320">
        <v>2159</v>
      </c>
      <c r="AD320">
        <v>4036</v>
      </c>
      <c r="AE320">
        <v>4036</v>
      </c>
      <c r="AF320">
        <v>4037</v>
      </c>
      <c r="AG320">
        <v>4037</v>
      </c>
      <c r="AH320">
        <v>4037</v>
      </c>
      <c r="AI320">
        <v>4037</v>
      </c>
      <c r="AJ320">
        <v>4036</v>
      </c>
      <c r="AK320">
        <v>4037</v>
      </c>
      <c r="AL320">
        <v>4042</v>
      </c>
      <c r="AM320">
        <v>4042</v>
      </c>
      <c r="AO320">
        <v>999</v>
      </c>
    </row>
    <row r="321" spans="1:41" x14ac:dyDescent="0.3">
      <c r="A321">
        <v>5</v>
      </c>
      <c r="B321">
        <v>2023</v>
      </c>
      <c r="C321">
        <v>99</v>
      </c>
      <c r="D321">
        <v>41</v>
      </c>
      <c r="E321">
        <v>45209</v>
      </c>
      <c r="F321">
        <v>170</v>
      </c>
      <c r="G321">
        <v>99</v>
      </c>
      <c r="H321">
        <v>5500</v>
      </c>
      <c r="I321">
        <v>84.062374545454276</v>
      </c>
      <c r="J321">
        <v>12.802943722943697</v>
      </c>
      <c r="K321">
        <v>15.26807159353344</v>
      </c>
      <c r="L321">
        <v>14.456459163346604</v>
      </c>
      <c r="M321">
        <v>58.436027713625961</v>
      </c>
      <c r="N321">
        <v>58.416347782760347</v>
      </c>
      <c r="O321">
        <v>11.712290825158689</v>
      </c>
      <c r="P321">
        <v>48.282746682054245</v>
      </c>
      <c r="Q321">
        <v>47.349682631275243</v>
      </c>
      <c r="R321">
        <v>130.06607039815353</v>
      </c>
      <c r="S321">
        <v>129.44893248701672</v>
      </c>
      <c r="T321">
        <v>88.32845622119801</v>
      </c>
      <c r="U321">
        <v>84.608352534562115</v>
      </c>
      <c r="V321">
        <v>2.4651278705897455</v>
      </c>
      <c r="W321">
        <v>60.139818181818192</v>
      </c>
      <c r="X321">
        <v>99</v>
      </c>
      <c r="Y321">
        <v>2015</v>
      </c>
      <c r="AD321">
        <v>3465</v>
      </c>
      <c r="AE321">
        <v>3464</v>
      </c>
      <c r="AF321">
        <v>3465</v>
      </c>
      <c r="AG321">
        <v>3466</v>
      </c>
      <c r="AH321">
        <v>3466</v>
      </c>
      <c r="AI321">
        <v>3466</v>
      </c>
      <c r="AJ321">
        <v>3466</v>
      </c>
      <c r="AK321">
        <v>3466</v>
      </c>
      <c r="AL321">
        <v>3472</v>
      </c>
      <c r="AM321">
        <v>3472</v>
      </c>
      <c r="AO321">
        <v>999</v>
      </c>
    </row>
    <row r="322" spans="1:41" x14ac:dyDescent="0.3">
      <c r="A322">
        <v>5</v>
      </c>
      <c r="B322">
        <v>2023</v>
      </c>
      <c r="C322">
        <v>99</v>
      </c>
      <c r="D322">
        <v>41</v>
      </c>
      <c r="E322">
        <v>45210</v>
      </c>
      <c r="F322">
        <v>170</v>
      </c>
      <c r="G322">
        <v>99</v>
      </c>
      <c r="H322">
        <v>6041</v>
      </c>
      <c r="I322">
        <v>85.035409700380555</v>
      </c>
      <c r="J322">
        <v>12.871758349705278</v>
      </c>
      <c r="K322">
        <v>15.290100712355686</v>
      </c>
      <c r="L322">
        <v>13.985646053293095</v>
      </c>
      <c r="M322">
        <v>58.48292802751179</v>
      </c>
      <c r="N322">
        <v>59.389505799293993</v>
      </c>
      <c r="O322">
        <v>11.813948919449892</v>
      </c>
      <c r="P322">
        <v>48.541748526522589</v>
      </c>
      <c r="Q322">
        <v>47.349705304518658</v>
      </c>
      <c r="R322">
        <v>130.48305500982315</v>
      </c>
      <c r="S322">
        <v>129.83644400785855</v>
      </c>
      <c r="T322">
        <v>88.879558282208293</v>
      </c>
      <c r="U322">
        <v>85.061644171778909</v>
      </c>
      <c r="V322">
        <v>2.4183423626504119</v>
      </c>
      <c r="W322">
        <v>60.515974176460865</v>
      </c>
      <c r="X322">
        <v>99</v>
      </c>
      <c r="Y322">
        <v>1994</v>
      </c>
      <c r="AD322">
        <v>4072</v>
      </c>
      <c r="AE322">
        <v>4071</v>
      </c>
      <c r="AF322">
        <v>4072</v>
      </c>
      <c r="AG322">
        <v>4072</v>
      </c>
      <c r="AH322">
        <v>4072</v>
      </c>
      <c r="AI322">
        <v>4072</v>
      </c>
      <c r="AJ322">
        <v>4072</v>
      </c>
      <c r="AK322">
        <v>4072</v>
      </c>
      <c r="AL322">
        <v>4075</v>
      </c>
      <c r="AM322">
        <v>4075</v>
      </c>
      <c r="AO322">
        <v>999</v>
      </c>
    </row>
    <row r="323" spans="1:41" x14ac:dyDescent="0.3">
      <c r="A323">
        <v>5</v>
      </c>
      <c r="B323">
        <v>2023</v>
      </c>
      <c r="C323">
        <v>99</v>
      </c>
      <c r="D323">
        <v>41</v>
      </c>
      <c r="E323">
        <v>45211</v>
      </c>
      <c r="F323">
        <v>170</v>
      </c>
      <c r="G323">
        <v>99</v>
      </c>
      <c r="H323">
        <v>5507</v>
      </c>
      <c r="I323">
        <v>84.455004539676736</v>
      </c>
      <c r="J323">
        <v>12.908408331190548</v>
      </c>
      <c r="K323">
        <v>15.402160493827163</v>
      </c>
      <c r="L323">
        <v>14.151978842563784</v>
      </c>
      <c r="M323">
        <v>57.745421810699547</v>
      </c>
      <c r="N323">
        <v>58.795000000000066</v>
      </c>
      <c r="O323">
        <v>11.936160370084764</v>
      </c>
      <c r="P323">
        <v>48.480976863753206</v>
      </c>
      <c r="Q323">
        <v>47.70480843404475</v>
      </c>
      <c r="R323">
        <v>129.07249357326481</v>
      </c>
      <c r="S323">
        <v>127.91518889745564</v>
      </c>
      <c r="T323">
        <v>88.074358974359015</v>
      </c>
      <c r="U323">
        <v>84.379743589743441</v>
      </c>
      <c r="V323">
        <v>2.4937521626366155</v>
      </c>
      <c r="W323">
        <v>60.299255493008893</v>
      </c>
      <c r="X323">
        <v>99</v>
      </c>
      <c r="Y323">
        <v>1613</v>
      </c>
      <c r="AD323">
        <v>3889</v>
      </c>
      <c r="AE323">
        <v>3888</v>
      </c>
      <c r="AF323">
        <v>3891</v>
      </c>
      <c r="AG323">
        <v>3891</v>
      </c>
      <c r="AH323">
        <v>3890</v>
      </c>
      <c r="AI323">
        <v>3889</v>
      </c>
      <c r="AJ323">
        <v>3890</v>
      </c>
      <c r="AK323">
        <v>3891</v>
      </c>
      <c r="AL323">
        <v>3900</v>
      </c>
      <c r="AM323">
        <v>3900</v>
      </c>
      <c r="AO323">
        <v>999</v>
      </c>
    </row>
    <row r="324" spans="1:41" x14ac:dyDescent="0.3">
      <c r="A324">
        <v>5</v>
      </c>
      <c r="B324">
        <v>2023</v>
      </c>
      <c r="C324">
        <v>99</v>
      </c>
      <c r="D324">
        <v>41</v>
      </c>
      <c r="E324">
        <v>45212</v>
      </c>
      <c r="F324">
        <v>170</v>
      </c>
      <c r="G324">
        <v>99</v>
      </c>
      <c r="H324">
        <v>4386</v>
      </c>
      <c r="I324">
        <v>84.456748746009907</v>
      </c>
      <c r="J324">
        <v>12.74762951334381</v>
      </c>
      <c r="K324">
        <v>14.915469093191124</v>
      </c>
      <c r="L324">
        <v>14.868665526090682</v>
      </c>
      <c r="M324">
        <v>58.281455914653286</v>
      </c>
      <c r="N324">
        <v>58.930574121679555</v>
      </c>
      <c r="O324">
        <v>11.689118846033242</v>
      </c>
      <c r="P324">
        <v>48.621079046424093</v>
      </c>
      <c r="Q324">
        <v>47.998118532455322</v>
      </c>
      <c r="R324">
        <v>128.82847287550956</v>
      </c>
      <c r="S324">
        <v>128.95860771401689</v>
      </c>
      <c r="T324">
        <v>87.717189928504823</v>
      </c>
      <c r="U324">
        <v>83.74267951507629</v>
      </c>
      <c r="V324">
        <v>2.1678395798473096</v>
      </c>
      <c r="W324">
        <v>60.272229822161421</v>
      </c>
      <c r="X324">
        <v>99</v>
      </c>
      <c r="Y324">
        <v>1172</v>
      </c>
      <c r="AD324">
        <v>3185</v>
      </c>
      <c r="AE324">
        <v>3187</v>
      </c>
      <c r="AF324">
        <v>3189</v>
      </c>
      <c r="AG324">
        <v>3189</v>
      </c>
      <c r="AH324">
        <v>3188</v>
      </c>
      <c r="AI324">
        <v>3189</v>
      </c>
      <c r="AJ324">
        <v>3189</v>
      </c>
      <c r="AK324">
        <v>3189</v>
      </c>
      <c r="AL324">
        <v>3217</v>
      </c>
      <c r="AM324">
        <v>3217</v>
      </c>
      <c r="AO324">
        <v>999</v>
      </c>
    </row>
    <row r="325" spans="1:41" x14ac:dyDescent="0.3">
      <c r="A325">
        <v>5</v>
      </c>
      <c r="B325">
        <v>2023</v>
      </c>
      <c r="C325">
        <v>99</v>
      </c>
      <c r="D325">
        <v>41</v>
      </c>
      <c r="E325">
        <v>45213</v>
      </c>
      <c r="G325">
        <v>99</v>
      </c>
      <c r="X325">
        <v>99</v>
      </c>
      <c r="AO325">
        <v>999</v>
      </c>
    </row>
    <row r="326" spans="1:41" x14ac:dyDescent="0.3">
      <c r="A326">
        <v>5</v>
      </c>
      <c r="B326">
        <v>2023</v>
      </c>
      <c r="C326">
        <v>99</v>
      </c>
      <c r="D326">
        <v>42</v>
      </c>
      <c r="E326">
        <v>45215</v>
      </c>
      <c r="F326">
        <v>170</v>
      </c>
      <c r="G326">
        <v>99</v>
      </c>
      <c r="H326">
        <v>6782</v>
      </c>
      <c r="I326">
        <v>82.789753759952745</v>
      </c>
      <c r="J326">
        <v>12.77014335145822</v>
      </c>
      <c r="K326">
        <v>15.201729676303421</v>
      </c>
      <c r="L326">
        <v>14.43475649945074</v>
      </c>
      <c r="M326">
        <v>58.343661971830976</v>
      </c>
      <c r="N326">
        <v>57.905511029411798</v>
      </c>
      <c r="O326">
        <v>11.587941685198881</v>
      </c>
      <c r="P326">
        <v>48.415863602668637</v>
      </c>
      <c r="Q326">
        <v>47.852657601977754</v>
      </c>
      <c r="R326">
        <v>130.21052631578951</v>
      </c>
      <c r="S326">
        <v>130.33160365702989</v>
      </c>
      <c r="T326">
        <v>88.033736128236754</v>
      </c>
      <c r="U326">
        <v>84.298988902589471</v>
      </c>
      <c r="V326">
        <v>2.4315863248452061</v>
      </c>
      <c r="W326">
        <v>60.363609554703643</v>
      </c>
      <c r="X326">
        <v>99</v>
      </c>
      <c r="Y326">
        <v>2733</v>
      </c>
      <c r="AD326">
        <v>4046</v>
      </c>
      <c r="AE326">
        <v>4047</v>
      </c>
      <c r="AF326">
        <v>4046</v>
      </c>
      <c r="AG326">
        <v>4047</v>
      </c>
      <c r="AH326">
        <v>4047</v>
      </c>
      <c r="AI326">
        <v>4045</v>
      </c>
      <c r="AJ326">
        <v>4047</v>
      </c>
      <c r="AK326">
        <v>4047</v>
      </c>
      <c r="AL326">
        <v>4055</v>
      </c>
      <c r="AM326">
        <v>4055</v>
      </c>
      <c r="AO326">
        <v>999</v>
      </c>
    </row>
    <row r="327" spans="1:41" x14ac:dyDescent="0.3">
      <c r="A327">
        <v>5</v>
      </c>
      <c r="B327">
        <v>2023</v>
      </c>
      <c r="C327">
        <v>99</v>
      </c>
      <c r="D327">
        <v>42</v>
      </c>
      <c r="E327">
        <v>45216</v>
      </c>
      <c r="F327">
        <v>170</v>
      </c>
      <c r="G327">
        <v>99</v>
      </c>
      <c r="H327">
        <v>5825</v>
      </c>
      <c r="I327">
        <v>84.513879828326111</v>
      </c>
      <c r="J327">
        <v>12.647283328916</v>
      </c>
      <c r="K327">
        <v>14.819385593220314</v>
      </c>
      <c r="L327">
        <v>14.483101920236329</v>
      </c>
      <c r="M327">
        <v>58.379502118644048</v>
      </c>
      <c r="N327">
        <v>59.411811451135399</v>
      </c>
      <c r="O327">
        <v>11.697935415563816</v>
      </c>
      <c r="P327">
        <v>48.674960296453158</v>
      </c>
      <c r="Q327">
        <v>48.226634895419615</v>
      </c>
      <c r="R327">
        <v>132.16304923239804</v>
      </c>
      <c r="S327">
        <v>132.24272101641077</v>
      </c>
      <c r="T327">
        <v>87.941967818517369</v>
      </c>
      <c r="U327">
        <v>84.28514903719342</v>
      </c>
      <c r="V327">
        <v>2.1721022643043129</v>
      </c>
      <c r="W327">
        <v>60.515536480686706</v>
      </c>
      <c r="X327">
        <v>99</v>
      </c>
      <c r="Y327">
        <v>2038</v>
      </c>
      <c r="AD327">
        <v>3773</v>
      </c>
      <c r="AE327">
        <v>3776</v>
      </c>
      <c r="AF327">
        <v>3777</v>
      </c>
      <c r="AG327">
        <v>3778</v>
      </c>
      <c r="AH327">
        <v>3778</v>
      </c>
      <c r="AI327">
        <v>3777</v>
      </c>
      <c r="AJ327">
        <v>3778</v>
      </c>
      <c r="AK327">
        <v>3778</v>
      </c>
      <c r="AL327">
        <v>3791</v>
      </c>
      <c r="AM327">
        <v>3791</v>
      </c>
      <c r="AO327">
        <v>999</v>
      </c>
    </row>
    <row r="328" spans="1:41" x14ac:dyDescent="0.3">
      <c r="A328">
        <v>5</v>
      </c>
      <c r="B328">
        <v>2023</v>
      </c>
      <c r="C328">
        <v>99</v>
      </c>
      <c r="D328">
        <v>42</v>
      </c>
      <c r="E328">
        <v>45217</v>
      </c>
      <c r="F328">
        <v>170</v>
      </c>
      <c r="G328">
        <v>99</v>
      </c>
      <c r="H328">
        <v>5740</v>
      </c>
      <c r="I328">
        <v>83.682059233449209</v>
      </c>
      <c r="J328">
        <v>12.804920405209796</v>
      </c>
      <c r="K328">
        <v>15.079613992762352</v>
      </c>
      <c r="L328">
        <v>14.146197982345504</v>
      </c>
      <c r="M328">
        <v>58.291869722557294</v>
      </c>
      <c r="N328">
        <v>58.927017099429989</v>
      </c>
      <c r="O328">
        <v>11.780641272902583</v>
      </c>
      <c r="P328">
        <v>48.358417752050158</v>
      </c>
      <c r="Q328">
        <v>47.819300361881794</v>
      </c>
      <c r="R328">
        <v>130.73216007714561</v>
      </c>
      <c r="S328">
        <v>132.49228543876563</v>
      </c>
      <c r="T328">
        <v>88.182780182780149</v>
      </c>
      <c r="U328">
        <v>84.174458874458594</v>
      </c>
      <c r="V328">
        <v>2.2746935875525516</v>
      </c>
      <c r="W328">
        <v>60.469337979094078</v>
      </c>
      <c r="X328">
        <v>99</v>
      </c>
      <c r="Y328">
        <v>1590</v>
      </c>
      <c r="AD328">
        <v>4146</v>
      </c>
      <c r="AE328">
        <v>4145</v>
      </c>
      <c r="AF328">
        <v>4145</v>
      </c>
      <c r="AG328">
        <v>4148</v>
      </c>
      <c r="AH328">
        <v>4146</v>
      </c>
      <c r="AI328">
        <v>4145</v>
      </c>
      <c r="AJ328">
        <v>4148</v>
      </c>
      <c r="AK328">
        <v>4148</v>
      </c>
      <c r="AL328">
        <v>4158</v>
      </c>
      <c r="AM328">
        <v>4158</v>
      </c>
      <c r="AO328">
        <v>999</v>
      </c>
    </row>
    <row r="329" spans="1:41" x14ac:dyDescent="0.3">
      <c r="A329">
        <v>5</v>
      </c>
      <c r="B329">
        <v>2023</v>
      </c>
      <c r="C329">
        <v>99</v>
      </c>
      <c r="D329">
        <v>42</v>
      </c>
      <c r="E329">
        <v>45218</v>
      </c>
      <c r="F329">
        <v>170</v>
      </c>
      <c r="G329">
        <v>99</v>
      </c>
      <c r="H329">
        <v>5662</v>
      </c>
      <c r="I329">
        <v>84.533843164959237</v>
      </c>
      <c r="J329">
        <v>12.962828695430185</v>
      </c>
      <c r="K329">
        <v>15.249604490941564</v>
      </c>
      <c r="L329">
        <v>13.888812970469004</v>
      </c>
      <c r="M329">
        <v>58.947078336310248</v>
      </c>
      <c r="N329">
        <v>59.001008695652203</v>
      </c>
      <c r="O329">
        <v>11.755294718040313</v>
      </c>
      <c r="P329">
        <v>47.893796272657639</v>
      </c>
      <c r="Q329">
        <v>47.275580505230941</v>
      </c>
      <c r="R329">
        <v>123.3629402756508</v>
      </c>
      <c r="S329">
        <v>124.37407501913752</v>
      </c>
      <c r="T329">
        <v>88.827830068684875</v>
      </c>
      <c r="U329">
        <v>85.218061561943443</v>
      </c>
      <c r="V329">
        <v>2.2867757955113808</v>
      </c>
      <c r="W329">
        <v>60.501236312257149</v>
      </c>
      <c r="X329">
        <v>99</v>
      </c>
      <c r="Y329">
        <v>1730</v>
      </c>
      <c r="AD329">
        <v>3917</v>
      </c>
      <c r="AE329">
        <v>3919</v>
      </c>
      <c r="AF329">
        <v>3917</v>
      </c>
      <c r="AG329">
        <v>3919</v>
      </c>
      <c r="AH329">
        <v>3917</v>
      </c>
      <c r="AI329">
        <v>3919</v>
      </c>
      <c r="AJ329">
        <v>3918</v>
      </c>
      <c r="AK329">
        <v>3919</v>
      </c>
      <c r="AL329">
        <v>3931</v>
      </c>
      <c r="AM329">
        <v>3931</v>
      </c>
      <c r="AO329">
        <v>999</v>
      </c>
    </row>
    <row r="330" spans="1:41" x14ac:dyDescent="0.3">
      <c r="A330">
        <v>5</v>
      </c>
      <c r="B330">
        <v>2023</v>
      </c>
      <c r="C330">
        <v>99</v>
      </c>
      <c r="D330">
        <v>42</v>
      </c>
      <c r="E330">
        <v>45219</v>
      </c>
      <c r="F330">
        <v>170</v>
      </c>
      <c r="G330">
        <v>99</v>
      </c>
      <c r="H330">
        <v>4027</v>
      </c>
      <c r="I330">
        <v>84.927586292525518</v>
      </c>
      <c r="J330">
        <v>12.557912804668723</v>
      </c>
      <c r="K330">
        <v>14.82293168554752</v>
      </c>
      <c r="L330">
        <v>14.17846223839855</v>
      </c>
      <c r="M330">
        <v>57.904359766563651</v>
      </c>
      <c r="N330">
        <v>60.306721311475478</v>
      </c>
      <c r="O330">
        <v>11.687263989014783</v>
      </c>
      <c r="P330">
        <v>47.237555784414702</v>
      </c>
      <c r="Q330">
        <v>46.741160315825617</v>
      </c>
      <c r="R330">
        <v>124.79334019910743</v>
      </c>
      <c r="S330">
        <v>123.76004119464471</v>
      </c>
      <c r="T330">
        <v>88.049332877180873</v>
      </c>
      <c r="U330">
        <v>83.784057475196676</v>
      </c>
      <c r="V330">
        <v>2.2650188808787997</v>
      </c>
      <c r="W330">
        <v>60.475540104296002</v>
      </c>
      <c r="X330">
        <v>99</v>
      </c>
      <c r="Y330">
        <v>1102</v>
      </c>
      <c r="AD330">
        <v>2913</v>
      </c>
      <c r="AE330">
        <v>2913</v>
      </c>
      <c r="AF330">
        <v>2912</v>
      </c>
      <c r="AG330">
        <v>2913</v>
      </c>
      <c r="AH330">
        <v>2913</v>
      </c>
      <c r="AI330">
        <v>2913</v>
      </c>
      <c r="AJ330">
        <v>2913</v>
      </c>
      <c r="AK330">
        <v>2913</v>
      </c>
      <c r="AL330">
        <v>2923</v>
      </c>
      <c r="AM330">
        <v>2923</v>
      </c>
      <c r="AO330">
        <v>999</v>
      </c>
    </row>
    <row r="331" spans="1:41" x14ac:dyDescent="0.3">
      <c r="A331">
        <v>5</v>
      </c>
      <c r="B331">
        <v>2023</v>
      </c>
      <c r="C331">
        <v>99</v>
      </c>
      <c r="D331">
        <v>42</v>
      </c>
      <c r="E331">
        <v>45220</v>
      </c>
      <c r="F331">
        <v>170</v>
      </c>
      <c r="G331">
        <v>99</v>
      </c>
      <c r="H331">
        <v>123</v>
      </c>
      <c r="I331">
        <v>90.534959349593521</v>
      </c>
      <c r="J331">
        <v>14.047154471544715</v>
      </c>
      <c r="K331">
        <v>16.64227642276423</v>
      </c>
      <c r="M331">
        <v>63.230894308943121</v>
      </c>
      <c r="O331">
        <v>10.517073170731711</v>
      </c>
      <c r="P331">
        <v>47.089430894308947</v>
      </c>
      <c r="Q331">
        <v>47.146341463414643</v>
      </c>
      <c r="R331">
        <v>108.21951219512196</v>
      </c>
      <c r="S331">
        <v>111.58536585365852</v>
      </c>
      <c r="T331">
        <v>92.429268292682877</v>
      </c>
      <c r="U331">
        <v>89.780487804878092</v>
      </c>
      <c r="V331">
        <v>2.5951219512195123</v>
      </c>
      <c r="W331">
        <v>59.601626016260141</v>
      </c>
      <c r="X331">
        <v>99</v>
      </c>
      <c r="Y331">
        <v>0</v>
      </c>
      <c r="AD331">
        <v>123</v>
      </c>
      <c r="AE331">
        <v>123</v>
      </c>
      <c r="AF331">
        <v>123</v>
      </c>
      <c r="AG331">
        <v>123</v>
      </c>
      <c r="AH331">
        <v>123</v>
      </c>
      <c r="AI331">
        <v>123</v>
      </c>
      <c r="AJ331">
        <v>123</v>
      </c>
      <c r="AK331">
        <v>123</v>
      </c>
      <c r="AL331">
        <v>123</v>
      </c>
      <c r="AM331">
        <v>123</v>
      </c>
      <c r="AO331">
        <v>999</v>
      </c>
    </row>
    <row r="332" spans="1:41" x14ac:dyDescent="0.3">
      <c r="A332">
        <v>5</v>
      </c>
      <c r="B332">
        <v>2023</v>
      </c>
      <c r="C332">
        <v>99</v>
      </c>
      <c r="D332">
        <v>43</v>
      </c>
      <c r="E332">
        <v>45222</v>
      </c>
      <c r="F332">
        <v>170</v>
      </c>
      <c r="G332">
        <v>99</v>
      </c>
      <c r="H332">
        <v>6793</v>
      </c>
      <c r="I332">
        <v>83.643250404828251</v>
      </c>
      <c r="J332">
        <v>12.64567005321719</v>
      </c>
      <c r="K332">
        <v>14.630382196419871</v>
      </c>
      <c r="L332">
        <v>14.098049149338388</v>
      </c>
      <c r="M332">
        <v>57.888243831639997</v>
      </c>
      <c r="N332">
        <v>59.072377701934066</v>
      </c>
      <c r="O332">
        <v>11.547208121827415</v>
      </c>
      <c r="P332">
        <v>48.700749335267105</v>
      </c>
      <c r="Q332">
        <v>48.203820116054153</v>
      </c>
      <c r="R332">
        <v>124.4503263234228</v>
      </c>
      <c r="S332">
        <v>125.598017887358</v>
      </c>
      <c r="T332">
        <v>87.469106669877206</v>
      </c>
      <c r="U332">
        <v>83.336383337346788</v>
      </c>
      <c r="V332">
        <v>1.984712143202682</v>
      </c>
      <c r="W332">
        <v>60.648756072427503</v>
      </c>
      <c r="X332">
        <v>99</v>
      </c>
      <c r="Y332">
        <v>2651</v>
      </c>
      <c r="AD332">
        <v>4134</v>
      </c>
      <c r="AE332">
        <v>4134</v>
      </c>
      <c r="AF332">
        <v>4135</v>
      </c>
      <c r="AG332">
        <v>4137</v>
      </c>
      <c r="AH332">
        <v>4137</v>
      </c>
      <c r="AI332">
        <v>4136</v>
      </c>
      <c r="AJ332">
        <v>4137</v>
      </c>
      <c r="AK332">
        <v>4137</v>
      </c>
      <c r="AL332">
        <v>4153</v>
      </c>
      <c r="AM332">
        <v>4153</v>
      </c>
      <c r="AO332">
        <v>999</v>
      </c>
    </row>
    <row r="333" spans="1:41" x14ac:dyDescent="0.3">
      <c r="A333">
        <v>5</v>
      </c>
      <c r="B333">
        <v>2023</v>
      </c>
      <c r="C333">
        <v>99</v>
      </c>
      <c r="D333">
        <v>43</v>
      </c>
      <c r="E333">
        <v>45223</v>
      </c>
      <c r="F333">
        <v>170</v>
      </c>
      <c r="G333">
        <v>99</v>
      </c>
      <c r="H333">
        <v>6643</v>
      </c>
      <c r="I333">
        <v>84.089521300617136</v>
      </c>
      <c r="J333">
        <v>12.592664561573956</v>
      </c>
      <c r="K333">
        <v>14.79951409135087</v>
      </c>
      <c r="L333">
        <v>14.161898885350295</v>
      </c>
      <c r="M333">
        <v>57.466715257531639</v>
      </c>
      <c r="N333">
        <v>58.683709613083352</v>
      </c>
      <c r="O333">
        <v>11.753704153509828</v>
      </c>
      <c r="P333">
        <v>48.991982507288633</v>
      </c>
      <c r="Q333">
        <v>48.540199174155937</v>
      </c>
      <c r="R333">
        <v>124.32426524168088</v>
      </c>
      <c r="S333">
        <v>126.31090599951422</v>
      </c>
      <c r="T333">
        <v>87.857627118644132</v>
      </c>
      <c r="U333">
        <v>83.444794188861692</v>
      </c>
      <c r="V333">
        <v>2.2068495297769126</v>
      </c>
      <c r="W333">
        <v>60.61418034020776</v>
      </c>
      <c r="X333">
        <v>99</v>
      </c>
      <c r="Y333">
        <v>2517</v>
      </c>
      <c r="AD333">
        <v>4117</v>
      </c>
      <c r="AE333">
        <v>4116</v>
      </c>
      <c r="AF333">
        <v>4116</v>
      </c>
      <c r="AG333">
        <v>4117</v>
      </c>
      <c r="AH333">
        <v>4116</v>
      </c>
      <c r="AI333">
        <v>4117</v>
      </c>
      <c r="AJ333">
        <v>4117</v>
      </c>
      <c r="AK333">
        <v>4117</v>
      </c>
      <c r="AL333">
        <v>4130</v>
      </c>
      <c r="AM333">
        <v>4130</v>
      </c>
      <c r="AO333">
        <v>999</v>
      </c>
    </row>
    <row r="334" spans="1:41" x14ac:dyDescent="0.3">
      <c r="A334">
        <v>5</v>
      </c>
      <c r="B334">
        <v>2023</v>
      </c>
      <c r="C334">
        <v>99</v>
      </c>
      <c r="D334">
        <v>43</v>
      </c>
      <c r="E334">
        <v>45224</v>
      </c>
      <c r="F334">
        <v>170</v>
      </c>
      <c r="G334">
        <v>99</v>
      </c>
      <c r="H334">
        <v>5634</v>
      </c>
      <c r="I334">
        <v>85.103947461838715</v>
      </c>
      <c r="J334">
        <v>12.528555798687112</v>
      </c>
      <c r="K334">
        <v>15.003991252050316</v>
      </c>
      <c r="L334">
        <v>14.463370786516876</v>
      </c>
      <c r="M334">
        <v>58.194149808638386</v>
      </c>
      <c r="N334">
        <v>59.28743734015351</v>
      </c>
      <c r="O334">
        <v>11.762349726775955</v>
      </c>
      <c r="P334">
        <v>49.083606557377045</v>
      </c>
      <c r="Q334">
        <v>48.653278688524594</v>
      </c>
      <c r="R334">
        <v>128.07158469945355</v>
      </c>
      <c r="S334">
        <v>127.98060109289619</v>
      </c>
      <c r="T334">
        <v>88.322297849169615</v>
      </c>
      <c r="U334">
        <v>84.214484072965007</v>
      </c>
      <c r="V334">
        <v>2.4754354533631999</v>
      </c>
      <c r="W334">
        <v>60.419772807951745</v>
      </c>
      <c r="X334">
        <v>99</v>
      </c>
      <c r="Y334">
        <v>1962</v>
      </c>
      <c r="AD334">
        <v>3656</v>
      </c>
      <c r="AE334">
        <v>3658</v>
      </c>
      <c r="AF334">
        <v>3659</v>
      </c>
      <c r="AG334">
        <v>3660</v>
      </c>
      <c r="AH334">
        <v>3660</v>
      </c>
      <c r="AI334">
        <v>3660</v>
      </c>
      <c r="AJ334">
        <v>3660</v>
      </c>
      <c r="AK334">
        <v>3660</v>
      </c>
      <c r="AL334">
        <v>3673</v>
      </c>
      <c r="AM334">
        <v>3673</v>
      </c>
      <c r="AO334">
        <v>999</v>
      </c>
    </row>
    <row r="335" spans="1:41" x14ac:dyDescent="0.3">
      <c r="A335">
        <v>5</v>
      </c>
      <c r="B335">
        <v>2023</v>
      </c>
      <c r="C335">
        <v>99</v>
      </c>
      <c r="D335">
        <v>43</v>
      </c>
      <c r="E335">
        <v>45225</v>
      </c>
      <c r="F335">
        <v>170</v>
      </c>
      <c r="G335">
        <v>99</v>
      </c>
      <c r="H335">
        <v>6208</v>
      </c>
      <c r="I335">
        <v>84.206950708762633</v>
      </c>
      <c r="J335">
        <v>12.38461538461539</v>
      </c>
      <c r="K335">
        <v>14.783271832718349</v>
      </c>
      <c r="L335">
        <v>14.372674800563116</v>
      </c>
      <c r="M335">
        <v>58.293136531365271</v>
      </c>
      <c r="N335">
        <v>58.330686878256792</v>
      </c>
      <c r="O335">
        <v>11.746879606879601</v>
      </c>
      <c r="P335">
        <v>49.240717973936562</v>
      </c>
      <c r="Q335">
        <v>48.867289260260527</v>
      </c>
      <c r="R335">
        <v>127.26837060702876</v>
      </c>
      <c r="S335">
        <v>128.9587223587223</v>
      </c>
      <c r="T335">
        <v>88.5048248836639</v>
      </c>
      <c r="U335">
        <v>84.097281410727206</v>
      </c>
      <c r="V335">
        <v>2.3986564481029529</v>
      </c>
      <c r="W335">
        <v>60.688949742268051</v>
      </c>
      <c r="X335">
        <v>99</v>
      </c>
      <c r="Y335">
        <v>2136</v>
      </c>
      <c r="AD335">
        <v>4069</v>
      </c>
      <c r="AE335">
        <v>4065</v>
      </c>
      <c r="AF335">
        <v>4066</v>
      </c>
      <c r="AG335">
        <v>4070</v>
      </c>
      <c r="AH335">
        <v>4067</v>
      </c>
      <c r="AI335">
        <v>4069</v>
      </c>
      <c r="AJ335">
        <v>4069</v>
      </c>
      <c r="AK335">
        <v>4070</v>
      </c>
      <c r="AL335">
        <v>4083</v>
      </c>
      <c r="AM335">
        <v>4083</v>
      </c>
      <c r="AO335">
        <v>999</v>
      </c>
    </row>
    <row r="336" spans="1:41" x14ac:dyDescent="0.3">
      <c r="A336">
        <v>5</v>
      </c>
      <c r="B336">
        <v>2023</v>
      </c>
      <c r="C336">
        <v>99</v>
      </c>
      <c r="D336">
        <v>43</v>
      </c>
      <c r="E336">
        <v>45226</v>
      </c>
      <c r="F336">
        <v>170</v>
      </c>
      <c r="G336">
        <v>99</v>
      </c>
      <c r="H336">
        <v>3658</v>
      </c>
      <c r="I336">
        <v>84.58536085292495</v>
      </c>
      <c r="J336">
        <v>12.534774506149848</v>
      </c>
      <c r="K336">
        <v>14.726453055141574</v>
      </c>
      <c r="L336">
        <v>14.071979274611378</v>
      </c>
      <c r="M336">
        <v>58.488673621460507</v>
      </c>
      <c r="N336">
        <v>59.343659043658995</v>
      </c>
      <c r="O336">
        <v>11.702718808193664</v>
      </c>
      <c r="P336">
        <v>48.821229050279314</v>
      </c>
      <c r="Q336">
        <v>48.218784942228837</v>
      </c>
      <c r="R336">
        <v>127.80484171322158</v>
      </c>
      <c r="S336">
        <v>127.55195530726257</v>
      </c>
      <c r="T336">
        <v>88.612848124767737</v>
      </c>
      <c r="U336">
        <v>84.368213887857507</v>
      </c>
      <c r="V336">
        <v>2.1916785489917232</v>
      </c>
      <c r="W336">
        <v>60.759704756697651</v>
      </c>
      <c r="X336">
        <v>99</v>
      </c>
      <c r="Y336">
        <v>966</v>
      </c>
      <c r="AD336">
        <v>2683</v>
      </c>
      <c r="AE336">
        <v>2684</v>
      </c>
      <c r="AF336">
        <v>2685</v>
      </c>
      <c r="AG336">
        <v>2685</v>
      </c>
      <c r="AH336">
        <v>2685</v>
      </c>
      <c r="AI336">
        <v>2683</v>
      </c>
      <c r="AJ336">
        <v>2685</v>
      </c>
      <c r="AK336">
        <v>2685</v>
      </c>
      <c r="AL336">
        <v>2693</v>
      </c>
      <c r="AM336">
        <v>2693</v>
      </c>
      <c r="AO336">
        <v>999</v>
      </c>
    </row>
    <row r="337" spans="1:41" x14ac:dyDescent="0.3">
      <c r="A337">
        <v>5</v>
      </c>
      <c r="B337">
        <v>2023</v>
      </c>
      <c r="C337">
        <v>99</v>
      </c>
      <c r="D337">
        <v>43</v>
      </c>
      <c r="E337">
        <v>45227</v>
      </c>
      <c r="G337">
        <v>99</v>
      </c>
      <c r="X337">
        <v>99</v>
      </c>
      <c r="AO337">
        <v>999</v>
      </c>
    </row>
    <row r="338" spans="1:41" x14ac:dyDescent="0.3">
      <c r="A338">
        <v>5</v>
      </c>
      <c r="B338">
        <v>2023</v>
      </c>
      <c r="C338">
        <v>99</v>
      </c>
      <c r="D338">
        <v>44</v>
      </c>
      <c r="E338">
        <v>45229</v>
      </c>
      <c r="F338">
        <v>170</v>
      </c>
      <c r="G338">
        <v>99</v>
      </c>
      <c r="H338">
        <v>6704</v>
      </c>
      <c r="I338">
        <v>82.371066527446388</v>
      </c>
      <c r="J338">
        <v>12.450388143966123</v>
      </c>
      <c r="K338">
        <v>14.680517647058823</v>
      </c>
      <c r="L338">
        <v>13.764269893355204</v>
      </c>
      <c r="M338">
        <v>57.803058823529213</v>
      </c>
      <c r="N338">
        <v>59.342875924404197</v>
      </c>
      <c r="O338">
        <v>11.67766807710391</v>
      </c>
      <c r="P338">
        <v>48.240592662276569</v>
      </c>
      <c r="Q338">
        <v>47.393369386315534</v>
      </c>
      <c r="R338">
        <v>121.18006582040429</v>
      </c>
      <c r="S338">
        <v>121.08556652562297</v>
      </c>
      <c r="T338">
        <v>87.092289664870023</v>
      </c>
      <c r="U338">
        <v>83.512913053667589</v>
      </c>
      <c r="V338">
        <v>2.2301295030927064</v>
      </c>
      <c r="W338">
        <v>60.872165871121709</v>
      </c>
      <c r="X338">
        <v>99</v>
      </c>
      <c r="Y338">
        <v>2442</v>
      </c>
      <c r="AD338">
        <v>4251</v>
      </c>
      <c r="AE338">
        <v>4250</v>
      </c>
      <c r="AF338">
        <v>4252</v>
      </c>
      <c r="AG338">
        <v>4254</v>
      </c>
      <c r="AH338">
        <v>4252</v>
      </c>
      <c r="AI338">
        <v>4253</v>
      </c>
      <c r="AJ338">
        <v>4254</v>
      </c>
      <c r="AK338">
        <v>4254</v>
      </c>
      <c r="AL338">
        <v>4267</v>
      </c>
      <c r="AM338">
        <v>4267</v>
      </c>
      <c r="AO338">
        <v>999</v>
      </c>
    </row>
    <row r="339" spans="1:41" x14ac:dyDescent="0.3">
      <c r="A339">
        <v>5</v>
      </c>
      <c r="B339">
        <v>2023</v>
      </c>
      <c r="C339">
        <v>99</v>
      </c>
      <c r="D339">
        <v>44</v>
      </c>
      <c r="E339">
        <v>45230</v>
      </c>
      <c r="F339">
        <v>170</v>
      </c>
      <c r="G339">
        <v>99</v>
      </c>
      <c r="H339">
        <v>5880</v>
      </c>
      <c r="I339">
        <v>83.908018707482682</v>
      </c>
      <c r="J339">
        <v>12.624644295302</v>
      </c>
      <c r="K339">
        <v>14.840912751677882</v>
      </c>
      <c r="L339">
        <v>14.035603569751036</v>
      </c>
      <c r="M339">
        <v>58.278281879194779</v>
      </c>
      <c r="N339">
        <v>59.709478383458638</v>
      </c>
      <c r="O339">
        <v>11.63488060101953</v>
      </c>
      <c r="P339">
        <v>48.412664341293279</v>
      </c>
      <c r="Q339">
        <v>47.33807351757445</v>
      </c>
      <c r="R339">
        <v>124.60423933458549</v>
      </c>
      <c r="S339">
        <v>123.92379930238798</v>
      </c>
      <c r="T339">
        <v>88.882095136290658</v>
      </c>
      <c r="U339">
        <v>84.074238375200508</v>
      </c>
      <c r="V339">
        <v>2.2162684563758845</v>
      </c>
      <c r="W339">
        <v>60.65527210884354</v>
      </c>
      <c r="X339">
        <v>99</v>
      </c>
      <c r="Y339">
        <v>2135</v>
      </c>
      <c r="AD339">
        <v>3725</v>
      </c>
      <c r="AE339">
        <v>3725</v>
      </c>
      <c r="AF339">
        <v>3727</v>
      </c>
      <c r="AG339">
        <v>3727</v>
      </c>
      <c r="AH339">
        <v>3727</v>
      </c>
      <c r="AI339">
        <v>3727</v>
      </c>
      <c r="AJ339">
        <v>3727</v>
      </c>
      <c r="AK339">
        <v>3727</v>
      </c>
      <c r="AL339">
        <v>3742</v>
      </c>
      <c r="AM339">
        <v>3742</v>
      </c>
      <c r="AO339">
        <v>999</v>
      </c>
    </row>
    <row r="340" spans="1:41" x14ac:dyDescent="0.3">
      <c r="A340">
        <v>5</v>
      </c>
      <c r="B340">
        <v>2023</v>
      </c>
      <c r="C340">
        <v>99</v>
      </c>
      <c r="D340">
        <v>44</v>
      </c>
      <c r="E340">
        <v>45231</v>
      </c>
      <c r="F340">
        <v>170</v>
      </c>
      <c r="G340">
        <v>99</v>
      </c>
      <c r="H340">
        <v>6750</v>
      </c>
      <c r="I340">
        <v>84.193567407406988</v>
      </c>
      <c r="J340">
        <v>12.246717346233616</v>
      </c>
      <c r="K340">
        <v>14.553006219765036</v>
      </c>
      <c r="L340">
        <v>14.308655532359088</v>
      </c>
      <c r="M340">
        <v>58.663303386316493</v>
      </c>
      <c r="N340">
        <v>59.192918060200554</v>
      </c>
      <c r="O340">
        <v>11.591753052292118</v>
      </c>
      <c r="P340">
        <v>48.438838977194202</v>
      </c>
      <c r="Q340">
        <v>47.765437788018438</v>
      </c>
      <c r="R340">
        <v>125.77654918221604</v>
      </c>
      <c r="S340">
        <v>124.81455885740615</v>
      </c>
      <c r="T340">
        <v>88.998758049677889</v>
      </c>
      <c r="U340">
        <v>84.312419503219772</v>
      </c>
      <c r="V340">
        <v>2.306288873531416</v>
      </c>
      <c r="W340">
        <v>60.718518518518515</v>
      </c>
      <c r="X340">
        <v>99</v>
      </c>
      <c r="Y340">
        <v>2401</v>
      </c>
      <c r="AD340">
        <v>4341</v>
      </c>
      <c r="AE340">
        <v>4341</v>
      </c>
      <c r="AF340">
        <v>4341</v>
      </c>
      <c r="AG340">
        <v>4341</v>
      </c>
      <c r="AH340">
        <v>4341</v>
      </c>
      <c r="AI340">
        <v>4340</v>
      </c>
      <c r="AJ340">
        <v>4341</v>
      </c>
      <c r="AK340">
        <v>4341</v>
      </c>
      <c r="AL340">
        <v>4348</v>
      </c>
      <c r="AM340">
        <v>4348</v>
      </c>
      <c r="AO340">
        <v>999</v>
      </c>
    </row>
    <row r="341" spans="1:41" x14ac:dyDescent="0.3">
      <c r="A341">
        <v>5</v>
      </c>
      <c r="B341">
        <v>2023</v>
      </c>
      <c r="C341">
        <v>99</v>
      </c>
      <c r="D341">
        <v>44</v>
      </c>
      <c r="E341">
        <v>45232</v>
      </c>
      <c r="F341">
        <v>170</v>
      </c>
      <c r="G341">
        <v>99</v>
      </c>
      <c r="H341">
        <v>6119</v>
      </c>
      <c r="I341">
        <v>83.263121425069244</v>
      </c>
      <c r="J341">
        <v>12.401677048394845</v>
      </c>
      <c r="K341">
        <v>14.7442049808429</v>
      </c>
      <c r="L341">
        <v>14.102291774443849</v>
      </c>
      <c r="M341">
        <v>58.19377394636011</v>
      </c>
      <c r="N341">
        <v>58.405936853001997</v>
      </c>
      <c r="O341">
        <v>11.812116858237562</v>
      </c>
      <c r="P341">
        <v>48.771791187739446</v>
      </c>
      <c r="Q341">
        <v>48.419061302682003</v>
      </c>
      <c r="R341">
        <v>129.12092911877392</v>
      </c>
      <c r="S341">
        <v>128.84051724137927</v>
      </c>
      <c r="T341">
        <v>88.388673835125601</v>
      </c>
      <c r="U341">
        <v>84.169414575866242</v>
      </c>
      <c r="V341">
        <v>2.342527932448061</v>
      </c>
      <c r="W341">
        <v>60.737702238927923</v>
      </c>
      <c r="X341">
        <v>99</v>
      </c>
      <c r="Y341">
        <v>1939</v>
      </c>
      <c r="AD341">
        <v>4174</v>
      </c>
      <c r="AE341">
        <v>4176</v>
      </c>
      <c r="AF341">
        <v>4175</v>
      </c>
      <c r="AG341">
        <v>4176</v>
      </c>
      <c r="AH341">
        <v>4176</v>
      </c>
      <c r="AI341">
        <v>4176</v>
      </c>
      <c r="AJ341">
        <v>4176</v>
      </c>
      <c r="AK341">
        <v>4176</v>
      </c>
      <c r="AL341">
        <v>4185</v>
      </c>
      <c r="AM341">
        <v>4185</v>
      </c>
      <c r="AO341">
        <v>999</v>
      </c>
    </row>
    <row r="342" spans="1:41" x14ac:dyDescent="0.3">
      <c r="A342">
        <v>5</v>
      </c>
      <c r="B342">
        <v>2023</v>
      </c>
      <c r="C342">
        <v>99</v>
      </c>
      <c r="D342">
        <v>44</v>
      </c>
      <c r="E342">
        <v>45233</v>
      </c>
      <c r="F342">
        <v>170</v>
      </c>
      <c r="G342">
        <v>99</v>
      </c>
      <c r="H342">
        <v>4286</v>
      </c>
      <c r="I342">
        <v>83.74492300513306</v>
      </c>
      <c r="J342">
        <v>12.460674157303398</v>
      </c>
      <c r="K342">
        <v>14.811027910142972</v>
      </c>
      <c r="L342">
        <v>14.41939804364185</v>
      </c>
      <c r="M342">
        <v>58.410959836623618</v>
      </c>
      <c r="N342">
        <v>59.546156744536447</v>
      </c>
      <c r="O342">
        <v>11.864511738686639</v>
      </c>
      <c r="P342">
        <v>48.693773392310312</v>
      </c>
      <c r="Q342">
        <v>47.944879210615838</v>
      </c>
      <c r="R342">
        <v>123.66110922082343</v>
      </c>
      <c r="S342">
        <v>122.17488941816944</v>
      </c>
      <c r="T342">
        <v>88.544241192412002</v>
      </c>
      <c r="U342">
        <v>84.290447154471508</v>
      </c>
      <c r="V342">
        <v>2.3503537528395686</v>
      </c>
      <c r="W342">
        <v>60.560895940270619</v>
      </c>
      <c r="X342">
        <v>99</v>
      </c>
      <c r="Y342">
        <v>1335</v>
      </c>
      <c r="AD342">
        <v>2937</v>
      </c>
      <c r="AE342">
        <v>2938</v>
      </c>
      <c r="AF342">
        <v>2938</v>
      </c>
      <c r="AG342">
        <v>2939</v>
      </c>
      <c r="AH342">
        <v>2939</v>
      </c>
      <c r="AI342">
        <v>2939</v>
      </c>
      <c r="AJ342">
        <v>2939</v>
      </c>
      <c r="AK342">
        <v>2939</v>
      </c>
      <c r="AL342">
        <v>2952</v>
      </c>
      <c r="AM342">
        <v>2952</v>
      </c>
      <c r="AO342">
        <v>999</v>
      </c>
    </row>
    <row r="343" spans="1:41" x14ac:dyDescent="0.3">
      <c r="A343">
        <v>5</v>
      </c>
      <c r="B343">
        <v>2023</v>
      </c>
      <c r="C343">
        <v>99</v>
      </c>
      <c r="D343">
        <v>44</v>
      </c>
      <c r="E343">
        <v>45234</v>
      </c>
      <c r="G343">
        <v>99</v>
      </c>
      <c r="X343">
        <v>99</v>
      </c>
      <c r="AO343">
        <v>999</v>
      </c>
    </row>
    <row r="344" spans="1:41" x14ac:dyDescent="0.3">
      <c r="A344">
        <v>5</v>
      </c>
      <c r="B344">
        <v>2023</v>
      </c>
      <c r="C344">
        <v>99</v>
      </c>
      <c r="D344">
        <v>45</v>
      </c>
      <c r="E344">
        <v>45236</v>
      </c>
      <c r="F344">
        <v>170</v>
      </c>
      <c r="G344">
        <v>99</v>
      </c>
      <c r="H344">
        <v>6756</v>
      </c>
      <c r="I344">
        <v>84.444557430432255</v>
      </c>
      <c r="J344">
        <v>12.701510574018164</v>
      </c>
      <c r="K344">
        <v>15.049186424918631</v>
      </c>
      <c r="L344">
        <v>14.658699220352858</v>
      </c>
      <c r="M344">
        <v>58.636727103672946</v>
      </c>
      <c r="N344">
        <v>59.592104397862705</v>
      </c>
      <c r="O344">
        <v>11.79052044609665</v>
      </c>
      <c r="P344">
        <v>48.553903345724912</v>
      </c>
      <c r="Q344">
        <v>47.852927509293679</v>
      </c>
      <c r="R344">
        <v>125.54112453531599</v>
      </c>
      <c r="S344">
        <v>126.07876394052047</v>
      </c>
      <c r="T344">
        <v>88.936488053815694</v>
      </c>
      <c r="U344">
        <v>84.904894456042754</v>
      </c>
      <c r="V344">
        <v>2.3476758509004649</v>
      </c>
      <c r="W344">
        <v>60.332001184132608</v>
      </c>
      <c r="X344">
        <v>99</v>
      </c>
      <c r="Y344">
        <v>2451</v>
      </c>
      <c r="AD344">
        <v>4303</v>
      </c>
      <c r="AE344">
        <v>4302</v>
      </c>
      <c r="AF344">
        <v>4302</v>
      </c>
      <c r="AG344">
        <v>4304</v>
      </c>
      <c r="AH344">
        <v>4304</v>
      </c>
      <c r="AI344">
        <v>4304</v>
      </c>
      <c r="AJ344">
        <v>4304</v>
      </c>
      <c r="AK344">
        <v>4304</v>
      </c>
      <c r="AL344">
        <v>4311</v>
      </c>
      <c r="AM344">
        <v>4311</v>
      </c>
      <c r="AO344">
        <v>999</v>
      </c>
    </row>
    <row r="345" spans="1:41" x14ac:dyDescent="0.3">
      <c r="A345">
        <v>5</v>
      </c>
      <c r="B345">
        <v>2023</v>
      </c>
      <c r="C345">
        <v>99</v>
      </c>
      <c r="D345">
        <v>45</v>
      </c>
      <c r="E345">
        <v>45237</v>
      </c>
      <c r="F345">
        <v>170</v>
      </c>
      <c r="G345">
        <v>99</v>
      </c>
      <c r="H345">
        <v>6313</v>
      </c>
      <c r="I345">
        <v>84.632163789006654</v>
      </c>
      <c r="J345">
        <v>12.737214554579658</v>
      </c>
      <c r="K345">
        <v>15.09706398996234</v>
      </c>
      <c r="L345">
        <v>14.126701030927828</v>
      </c>
      <c r="M345">
        <v>58.630464240903322</v>
      </c>
      <c r="N345">
        <v>59.681689595872747</v>
      </c>
      <c r="O345">
        <v>11.339588559959831</v>
      </c>
      <c r="P345">
        <v>47.95934755332496</v>
      </c>
      <c r="Q345">
        <v>46.93778223783243</v>
      </c>
      <c r="R345">
        <v>126.22629202207727</v>
      </c>
      <c r="S345">
        <v>125.4297541394882</v>
      </c>
      <c r="T345">
        <v>89.304532932631801</v>
      </c>
      <c r="U345">
        <v>84.60570999248695</v>
      </c>
      <c r="V345">
        <v>2.3598494353826793</v>
      </c>
      <c r="W345">
        <v>60.529225407888489</v>
      </c>
      <c r="X345">
        <v>99</v>
      </c>
      <c r="Y345">
        <v>2337</v>
      </c>
      <c r="AD345">
        <v>3985</v>
      </c>
      <c r="AE345">
        <v>3985</v>
      </c>
      <c r="AF345">
        <v>3986</v>
      </c>
      <c r="AG345">
        <v>3986</v>
      </c>
      <c r="AH345">
        <v>3985</v>
      </c>
      <c r="AI345">
        <v>3986</v>
      </c>
      <c r="AJ345">
        <v>3986</v>
      </c>
      <c r="AK345">
        <v>3986</v>
      </c>
      <c r="AL345">
        <v>3993</v>
      </c>
      <c r="AM345">
        <v>3993</v>
      </c>
      <c r="AO345">
        <v>999</v>
      </c>
    </row>
    <row r="346" spans="1:41" x14ac:dyDescent="0.3">
      <c r="A346">
        <v>5</v>
      </c>
      <c r="B346">
        <v>2023</v>
      </c>
      <c r="C346">
        <v>99</v>
      </c>
      <c r="D346">
        <v>45</v>
      </c>
      <c r="E346">
        <v>45238</v>
      </c>
      <c r="F346">
        <v>170</v>
      </c>
      <c r="G346">
        <v>99</v>
      </c>
      <c r="H346">
        <v>5874</v>
      </c>
      <c r="I346">
        <v>84.586782431051986</v>
      </c>
      <c r="J346">
        <v>12.52072456046886</v>
      </c>
      <c r="K346">
        <v>14.927175938248611</v>
      </c>
      <c r="L346">
        <v>14.265747398297096</v>
      </c>
      <c r="M346">
        <v>58.49299973383016</v>
      </c>
      <c r="N346">
        <v>58.566118483412403</v>
      </c>
      <c r="O346">
        <v>11.493585307426132</v>
      </c>
      <c r="P346">
        <v>47.452317527970159</v>
      </c>
      <c r="Q346">
        <v>46.935586904445053</v>
      </c>
      <c r="R346">
        <v>126.33226837060703</v>
      </c>
      <c r="S346">
        <v>125.07718924673944</v>
      </c>
      <c r="T346">
        <v>89.318181818181614</v>
      </c>
      <c r="U346">
        <v>84.444072301967054</v>
      </c>
      <c r="V346">
        <v>2.4064513777797529</v>
      </c>
      <c r="W346">
        <v>60.540858018386096</v>
      </c>
      <c r="X346">
        <v>99</v>
      </c>
      <c r="Y346">
        <v>2121</v>
      </c>
      <c r="AD346">
        <v>3754</v>
      </c>
      <c r="AE346">
        <v>3757</v>
      </c>
      <c r="AF346">
        <v>3757</v>
      </c>
      <c r="AG346">
        <v>3757</v>
      </c>
      <c r="AH346">
        <v>3754</v>
      </c>
      <c r="AI346">
        <v>3757</v>
      </c>
      <c r="AJ346">
        <v>3756</v>
      </c>
      <c r="AK346">
        <v>3757</v>
      </c>
      <c r="AL346">
        <v>3762</v>
      </c>
      <c r="AM346">
        <v>3762</v>
      </c>
      <c r="AO346">
        <v>999</v>
      </c>
    </row>
    <row r="347" spans="1:41" x14ac:dyDescent="0.3">
      <c r="A347">
        <v>5</v>
      </c>
      <c r="B347">
        <v>2023</v>
      </c>
      <c r="C347">
        <v>99</v>
      </c>
      <c r="D347">
        <v>45</v>
      </c>
      <c r="E347">
        <v>45239</v>
      </c>
      <c r="F347">
        <v>170</v>
      </c>
      <c r="G347">
        <v>99</v>
      </c>
      <c r="H347">
        <v>6878</v>
      </c>
      <c r="I347">
        <v>84.319944751380973</v>
      </c>
      <c r="J347">
        <v>12.762677824267797</v>
      </c>
      <c r="K347">
        <v>14.99949780288769</v>
      </c>
      <c r="L347">
        <v>14.079775171065503</v>
      </c>
      <c r="M347">
        <v>58.621971123666157</v>
      </c>
      <c r="N347">
        <v>58.903165115139608</v>
      </c>
      <c r="O347">
        <v>11.36744769874479</v>
      </c>
      <c r="P347">
        <v>47.64351464435147</v>
      </c>
      <c r="Q347">
        <v>47.524795982423086</v>
      </c>
      <c r="R347">
        <v>125.44225941422596</v>
      </c>
      <c r="S347">
        <v>127.8228033472803</v>
      </c>
      <c r="T347">
        <v>87.119850808122806</v>
      </c>
      <c r="U347">
        <v>83.734562784915099</v>
      </c>
      <c r="V347">
        <v>2.2368199786198968</v>
      </c>
      <c r="W347">
        <v>60.5869438790346</v>
      </c>
      <c r="X347">
        <v>99</v>
      </c>
      <c r="Y347">
        <v>2054</v>
      </c>
      <c r="AD347">
        <v>4780</v>
      </c>
      <c r="AE347">
        <v>4779</v>
      </c>
      <c r="AF347">
        <v>4780</v>
      </c>
      <c r="AG347">
        <v>4780</v>
      </c>
      <c r="AH347">
        <v>4780</v>
      </c>
      <c r="AI347">
        <v>4779</v>
      </c>
      <c r="AJ347">
        <v>4780</v>
      </c>
      <c r="AK347">
        <v>4780</v>
      </c>
      <c r="AL347">
        <v>4826</v>
      </c>
      <c r="AM347">
        <v>4826</v>
      </c>
      <c r="AO347">
        <v>999</v>
      </c>
    </row>
    <row r="348" spans="1:41" x14ac:dyDescent="0.3">
      <c r="A348">
        <v>5</v>
      </c>
      <c r="B348">
        <v>2023</v>
      </c>
      <c r="C348">
        <v>99</v>
      </c>
      <c r="D348">
        <v>45</v>
      </c>
      <c r="E348">
        <v>45240</v>
      </c>
      <c r="F348">
        <v>170</v>
      </c>
      <c r="G348">
        <v>99</v>
      </c>
      <c r="H348">
        <v>3984</v>
      </c>
      <c r="I348">
        <v>84.511142068272846</v>
      </c>
      <c r="J348">
        <v>12.693938432243751</v>
      </c>
      <c r="K348">
        <v>15.069946048873364</v>
      </c>
      <c r="L348">
        <v>13.914071340713404</v>
      </c>
      <c r="M348">
        <v>58.497048556013951</v>
      </c>
      <c r="N348">
        <v>59.982287822878227</v>
      </c>
      <c r="O348">
        <v>11.656073580716757</v>
      </c>
      <c r="P348">
        <v>47.966687817258894</v>
      </c>
      <c r="Q348">
        <v>47.49444620755316</v>
      </c>
      <c r="R348">
        <v>124.9146573604061</v>
      </c>
      <c r="S348">
        <v>125.58452267681572</v>
      </c>
      <c r="T348">
        <v>88.533122829175937</v>
      </c>
      <c r="U348">
        <v>84.400126302494627</v>
      </c>
      <c r="V348">
        <v>2.3760076166296122</v>
      </c>
      <c r="W348">
        <v>60.435742971887514</v>
      </c>
      <c r="X348">
        <v>99</v>
      </c>
      <c r="Y348">
        <v>816</v>
      </c>
      <c r="AD348">
        <v>3151</v>
      </c>
      <c r="AE348">
        <v>3151</v>
      </c>
      <c r="AF348">
        <v>3149</v>
      </c>
      <c r="AG348">
        <v>3153</v>
      </c>
      <c r="AH348">
        <v>3152</v>
      </c>
      <c r="AI348">
        <v>3151</v>
      </c>
      <c r="AJ348">
        <v>3152</v>
      </c>
      <c r="AK348">
        <v>3153</v>
      </c>
      <c r="AL348">
        <v>3167</v>
      </c>
      <c r="AM348">
        <v>3167</v>
      </c>
      <c r="AO348">
        <v>999</v>
      </c>
    </row>
    <row r="349" spans="1:41" x14ac:dyDescent="0.3">
      <c r="A349">
        <v>5</v>
      </c>
      <c r="B349">
        <v>2023</v>
      </c>
      <c r="C349">
        <v>99</v>
      </c>
      <c r="D349">
        <v>45</v>
      </c>
      <c r="E349">
        <v>45241</v>
      </c>
      <c r="G349">
        <v>99</v>
      </c>
      <c r="X349">
        <v>99</v>
      </c>
      <c r="AO349">
        <v>999</v>
      </c>
    </row>
    <row r="350" spans="1:41" x14ac:dyDescent="0.3">
      <c r="A350">
        <v>5</v>
      </c>
      <c r="B350">
        <v>2023</v>
      </c>
      <c r="C350">
        <v>99</v>
      </c>
      <c r="D350">
        <v>46</v>
      </c>
      <c r="E350">
        <v>45243</v>
      </c>
      <c r="F350">
        <v>170</v>
      </c>
      <c r="G350">
        <v>99</v>
      </c>
      <c r="H350">
        <v>7338</v>
      </c>
      <c r="I350">
        <v>83.526459525755996</v>
      </c>
      <c r="J350">
        <v>12.430263766774663</v>
      </c>
      <c r="K350">
        <v>14.614262560777931</v>
      </c>
      <c r="L350">
        <v>13.958655104712031</v>
      </c>
      <c r="M350">
        <v>58.699884232461123</v>
      </c>
      <c r="N350">
        <v>59.285768600458994</v>
      </c>
      <c r="O350">
        <v>11.485747339194816</v>
      </c>
      <c r="P350">
        <v>47.210367970377199</v>
      </c>
      <c r="Q350">
        <v>47.008098102730223</v>
      </c>
      <c r="R350">
        <v>124.21540953262377</v>
      </c>
      <c r="S350">
        <v>128.37667746413695</v>
      </c>
      <c r="T350">
        <v>88.68685001155535</v>
      </c>
      <c r="U350">
        <v>84.247053385717408</v>
      </c>
      <c r="V350">
        <v>2.1839987940032679</v>
      </c>
      <c r="W350">
        <v>60.851458162987186</v>
      </c>
      <c r="X350">
        <v>99</v>
      </c>
      <c r="Y350">
        <v>3061</v>
      </c>
      <c r="AD350">
        <v>4322</v>
      </c>
      <c r="AE350">
        <v>4319</v>
      </c>
      <c r="AF350">
        <v>4322</v>
      </c>
      <c r="AG350">
        <v>4322</v>
      </c>
      <c r="AH350">
        <v>4321</v>
      </c>
      <c r="AI350">
        <v>4322</v>
      </c>
      <c r="AJ350">
        <v>4322</v>
      </c>
      <c r="AK350">
        <v>4322</v>
      </c>
      <c r="AL350">
        <v>4327</v>
      </c>
      <c r="AM350">
        <v>4327</v>
      </c>
      <c r="AO350">
        <v>999</v>
      </c>
    </row>
    <row r="351" spans="1:41" x14ac:dyDescent="0.3">
      <c r="A351">
        <v>5</v>
      </c>
      <c r="B351">
        <v>2023</v>
      </c>
      <c r="C351">
        <v>99</v>
      </c>
      <c r="D351">
        <v>46</v>
      </c>
      <c r="E351">
        <v>45244</v>
      </c>
      <c r="F351">
        <v>170</v>
      </c>
      <c r="G351">
        <v>99</v>
      </c>
      <c r="H351">
        <v>6346</v>
      </c>
      <c r="I351">
        <v>84.162056413488813</v>
      </c>
      <c r="J351">
        <v>12.270949185043156</v>
      </c>
      <c r="K351">
        <v>14.50467513785666</v>
      </c>
      <c r="L351">
        <v>14.307968181818181</v>
      </c>
      <c r="M351">
        <v>58.754111723807192</v>
      </c>
      <c r="N351">
        <v>59.596318430656943</v>
      </c>
      <c r="O351">
        <v>11.421284755512907</v>
      </c>
      <c r="P351">
        <v>47.813758389261743</v>
      </c>
      <c r="Q351">
        <v>47.161792905081491</v>
      </c>
      <c r="R351">
        <v>126.93144774688398</v>
      </c>
      <c r="S351">
        <v>126.23058485139022</v>
      </c>
      <c r="T351">
        <v>88.611978048198225</v>
      </c>
      <c r="U351">
        <v>83.99107611548574</v>
      </c>
      <c r="V351">
        <v>2.2337259528135025</v>
      </c>
      <c r="W351">
        <v>60.806807437756049</v>
      </c>
      <c r="X351">
        <v>99</v>
      </c>
      <c r="Y351">
        <v>2207</v>
      </c>
      <c r="AD351">
        <v>4172</v>
      </c>
      <c r="AE351">
        <v>4171</v>
      </c>
      <c r="AF351">
        <v>4172</v>
      </c>
      <c r="AG351">
        <v>4172</v>
      </c>
      <c r="AH351">
        <v>4172</v>
      </c>
      <c r="AI351">
        <v>4172</v>
      </c>
      <c r="AJ351">
        <v>4172</v>
      </c>
      <c r="AK351">
        <v>4172</v>
      </c>
      <c r="AL351">
        <v>4191</v>
      </c>
      <c r="AM351">
        <v>4191</v>
      </c>
      <c r="AO351">
        <v>999</v>
      </c>
    </row>
    <row r="352" spans="1:41" x14ac:dyDescent="0.3">
      <c r="A352">
        <v>5</v>
      </c>
      <c r="B352">
        <v>2023</v>
      </c>
      <c r="C352">
        <v>99</v>
      </c>
      <c r="D352">
        <v>46</v>
      </c>
      <c r="E352">
        <v>45245</v>
      </c>
      <c r="F352">
        <v>170</v>
      </c>
      <c r="G352">
        <v>99</v>
      </c>
      <c r="H352">
        <v>7025</v>
      </c>
      <c r="I352">
        <v>84.014401423487584</v>
      </c>
      <c r="J352">
        <v>12.281609456694705</v>
      </c>
      <c r="K352">
        <v>14.525880481708723</v>
      </c>
      <c r="L352">
        <v>14.594883454337049</v>
      </c>
      <c r="M352">
        <v>58.119109293342291</v>
      </c>
      <c r="N352">
        <v>58.986136450747409</v>
      </c>
      <c r="O352">
        <v>11.276129911424029</v>
      </c>
      <c r="P352">
        <v>47.350295320308952</v>
      </c>
      <c r="Q352">
        <v>47.097250624857992</v>
      </c>
      <c r="R352">
        <v>122.77333636157169</v>
      </c>
      <c r="S352">
        <v>125.27140585964112</v>
      </c>
      <c r="T352">
        <v>87.928496939469397</v>
      </c>
      <c r="U352">
        <v>83.491407844026241</v>
      </c>
      <c r="V352">
        <v>2.2442710250140188</v>
      </c>
      <c r="W352">
        <v>60.591316725978643</v>
      </c>
      <c r="X352">
        <v>99</v>
      </c>
      <c r="Y352">
        <v>2622</v>
      </c>
      <c r="AD352">
        <v>4399</v>
      </c>
      <c r="AE352">
        <v>4401</v>
      </c>
      <c r="AF352">
        <v>4403</v>
      </c>
      <c r="AG352">
        <v>4403</v>
      </c>
      <c r="AH352">
        <v>4402</v>
      </c>
      <c r="AI352">
        <v>4401</v>
      </c>
      <c r="AJ352">
        <v>4403</v>
      </c>
      <c r="AK352">
        <v>4403</v>
      </c>
      <c r="AL352">
        <v>4411</v>
      </c>
      <c r="AM352">
        <v>4411</v>
      </c>
      <c r="AO352">
        <v>999</v>
      </c>
    </row>
    <row r="353" spans="1:41" x14ac:dyDescent="0.3">
      <c r="A353">
        <v>5</v>
      </c>
      <c r="B353">
        <v>2023</v>
      </c>
      <c r="C353">
        <v>99</v>
      </c>
      <c r="D353">
        <v>46</v>
      </c>
      <c r="E353">
        <v>45246</v>
      </c>
      <c r="F353">
        <v>170</v>
      </c>
      <c r="G353">
        <v>99</v>
      </c>
      <c r="H353">
        <v>5964</v>
      </c>
      <c r="I353">
        <v>85.679067739771739</v>
      </c>
      <c r="J353">
        <v>12.704865771812051</v>
      </c>
      <c r="K353">
        <v>14.995920648225756</v>
      </c>
      <c r="L353">
        <v>14.731211611274693</v>
      </c>
      <c r="M353">
        <v>59.445711092483819</v>
      </c>
      <c r="N353">
        <v>59.072747766907632</v>
      </c>
      <c r="O353">
        <v>11.439396479463539</v>
      </c>
      <c r="P353">
        <v>47.221196868008946</v>
      </c>
      <c r="Q353">
        <v>46.717239452361</v>
      </c>
      <c r="R353">
        <v>128.52725747833381</v>
      </c>
      <c r="S353">
        <v>130.36909751327187</v>
      </c>
      <c r="T353">
        <v>88.877025898078358</v>
      </c>
      <c r="U353">
        <v>85.058758006126411</v>
      </c>
      <c r="V353">
        <v>2.2910548764137073</v>
      </c>
      <c r="W353">
        <v>60.405935613682111</v>
      </c>
      <c r="X353">
        <v>99</v>
      </c>
      <c r="Y353">
        <v>2378</v>
      </c>
      <c r="AD353">
        <v>3576</v>
      </c>
      <c r="AE353">
        <v>3579</v>
      </c>
      <c r="AF353">
        <v>3578</v>
      </c>
      <c r="AG353">
        <v>3579</v>
      </c>
      <c r="AH353">
        <v>3576</v>
      </c>
      <c r="AI353">
        <v>3579</v>
      </c>
      <c r="AJ353">
        <v>3577</v>
      </c>
      <c r="AK353">
        <v>3579</v>
      </c>
      <c r="AL353">
        <v>3591</v>
      </c>
      <c r="AM353">
        <v>3591</v>
      </c>
      <c r="AO353">
        <v>999</v>
      </c>
    </row>
    <row r="354" spans="1:41" x14ac:dyDescent="0.3">
      <c r="A354">
        <v>5</v>
      </c>
      <c r="B354">
        <v>2023</v>
      </c>
      <c r="C354">
        <v>99</v>
      </c>
      <c r="D354">
        <v>46</v>
      </c>
      <c r="E354">
        <v>45247</v>
      </c>
      <c r="F354">
        <v>170</v>
      </c>
      <c r="G354">
        <v>99</v>
      </c>
      <c r="H354">
        <v>4815</v>
      </c>
      <c r="I354">
        <v>83.643156801661178</v>
      </c>
      <c r="J354">
        <v>12.327058823529404</v>
      </c>
      <c r="K354">
        <v>14.68599752168527</v>
      </c>
      <c r="L354">
        <v>14.13183893468613</v>
      </c>
      <c r="M354">
        <v>58.454770755885974</v>
      </c>
      <c r="N354">
        <v>59.352364907819442</v>
      </c>
      <c r="O354">
        <v>11.42767801857585</v>
      </c>
      <c r="P354">
        <v>47.842105263157904</v>
      </c>
      <c r="Q354">
        <v>47.151440074326409</v>
      </c>
      <c r="R354">
        <v>126.60743034055729</v>
      </c>
      <c r="S354">
        <v>125.12941176470588</v>
      </c>
      <c r="T354">
        <v>88.498179574205551</v>
      </c>
      <c r="U354">
        <v>83.95081764887378</v>
      </c>
      <c r="V354">
        <v>2.3589386981558622</v>
      </c>
      <c r="W354">
        <v>60.721495327102808</v>
      </c>
      <c r="X354">
        <v>99</v>
      </c>
      <c r="Y354">
        <v>1581</v>
      </c>
      <c r="AD354">
        <v>3230</v>
      </c>
      <c r="AE354">
        <v>3228</v>
      </c>
      <c r="AF354">
        <v>3230</v>
      </c>
      <c r="AG354">
        <v>3230</v>
      </c>
      <c r="AH354">
        <v>3230</v>
      </c>
      <c r="AI354">
        <v>3229</v>
      </c>
      <c r="AJ354">
        <v>3230</v>
      </c>
      <c r="AK354">
        <v>3230</v>
      </c>
      <c r="AL354">
        <v>3241</v>
      </c>
      <c r="AM354">
        <v>3241</v>
      </c>
      <c r="AO354">
        <v>999</v>
      </c>
    </row>
    <row r="355" spans="1:41" x14ac:dyDescent="0.3">
      <c r="A355">
        <v>5</v>
      </c>
      <c r="B355">
        <v>2023</v>
      </c>
      <c r="C355">
        <v>99</v>
      </c>
      <c r="D355">
        <v>46</v>
      </c>
      <c r="E355">
        <v>45248</v>
      </c>
      <c r="F355">
        <v>170</v>
      </c>
      <c r="G355">
        <v>99</v>
      </c>
      <c r="H355">
        <v>1</v>
      </c>
      <c r="I355">
        <v>87</v>
      </c>
      <c r="T355">
        <v>0</v>
      </c>
      <c r="U355">
        <v>0</v>
      </c>
      <c r="W355">
        <v>60</v>
      </c>
      <c r="X355">
        <v>99</v>
      </c>
      <c r="Y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1</v>
      </c>
      <c r="AM355">
        <v>1</v>
      </c>
      <c r="AO355">
        <v>999</v>
      </c>
    </row>
    <row r="356" spans="1:41" x14ac:dyDescent="0.3">
      <c r="A356">
        <v>5</v>
      </c>
      <c r="B356">
        <v>2023</v>
      </c>
      <c r="C356">
        <v>99</v>
      </c>
      <c r="D356">
        <v>47</v>
      </c>
      <c r="E356">
        <v>45250</v>
      </c>
      <c r="F356">
        <v>170</v>
      </c>
      <c r="G356">
        <v>99</v>
      </c>
      <c r="H356">
        <v>7972</v>
      </c>
      <c r="I356">
        <v>84.089693928750378</v>
      </c>
      <c r="J356">
        <v>12.613729977116728</v>
      </c>
      <c r="K356">
        <v>14.697749809305904</v>
      </c>
      <c r="L356">
        <v>14.747546961325963</v>
      </c>
      <c r="M356">
        <v>59.100991609458582</v>
      </c>
      <c r="N356">
        <v>58.831047937569615</v>
      </c>
      <c r="O356">
        <v>11.208501715592824</v>
      </c>
      <c r="P356">
        <v>47.023650581728006</v>
      </c>
      <c r="Q356">
        <v>46.525171624713956</v>
      </c>
      <c r="R356">
        <v>123.78932316491898</v>
      </c>
      <c r="S356">
        <v>125.77887914601602</v>
      </c>
      <c r="T356">
        <v>88.653295346628781</v>
      </c>
      <c r="U356">
        <v>84.390921177588197</v>
      </c>
      <c r="V356">
        <v>2.0840198321891834</v>
      </c>
      <c r="W356">
        <v>60.485574510787735</v>
      </c>
      <c r="X356">
        <v>99</v>
      </c>
      <c r="Y356">
        <v>2725</v>
      </c>
      <c r="AD356">
        <v>5244</v>
      </c>
      <c r="AE356">
        <v>5244</v>
      </c>
      <c r="AF356">
        <v>5246</v>
      </c>
      <c r="AG356">
        <v>5246</v>
      </c>
      <c r="AH356">
        <v>5243</v>
      </c>
      <c r="AI356">
        <v>5244</v>
      </c>
      <c r="AJ356">
        <v>5245</v>
      </c>
      <c r="AK356">
        <v>5246</v>
      </c>
      <c r="AL356">
        <v>5265</v>
      </c>
      <c r="AM356">
        <v>5265</v>
      </c>
      <c r="AO356">
        <v>999</v>
      </c>
    </row>
    <row r="357" spans="1:41" x14ac:dyDescent="0.3">
      <c r="A357">
        <v>5</v>
      </c>
      <c r="B357">
        <v>2023</v>
      </c>
      <c r="C357">
        <v>99</v>
      </c>
      <c r="D357">
        <v>47</v>
      </c>
      <c r="E357">
        <v>45251</v>
      </c>
      <c r="F357">
        <v>170</v>
      </c>
      <c r="G357">
        <v>99</v>
      </c>
      <c r="H357">
        <v>6432</v>
      </c>
      <c r="I357">
        <v>84.544580223880772</v>
      </c>
      <c r="J357">
        <v>12.480854126679455</v>
      </c>
      <c r="K357">
        <v>14.729928057553936</v>
      </c>
      <c r="L357">
        <v>14.18839238263948</v>
      </c>
      <c r="M357">
        <v>58.255155875299501</v>
      </c>
      <c r="N357">
        <v>59.926195121951281</v>
      </c>
      <c r="O357">
        <v>11.420767386091111</v>
      </c>
      <c r="P357">
        <v>46.882465819141267</v>
      </c>
      <c r="Q357">
        <v>46.010316698656418</v>
      </c>
      <c r="R357">
        <v>125.0901678657074</v>
      </c>
      <c r="S357">
        <v>127.24340527577937</v>
      </c>
      <c r="T357">
        <v>87.332088122605356</v>
      </c>
      <c r="U357">
        <v>84.110105363984886</v>
      </c>
      <c r="V357">
        <v>2.2490739308744785</v>
      </c>
      <c r="W357">
        <v>60.69807213930347</v>
      </c>
      <c r="X357">
        <v>99</v>
      </c>
      <c r="Y357">
        <v>2265</v>
      </c>
      <c r="AD357">
        <v>4168</v>
      </c>
      <c r="AE357">
        <v>4170</v>
      </c>
      <c r="AF357">
        <v>4170</v>
      </c>
      <c r="AG357">
        <v>4170</v>
      </c>
      <c r="AH357">
        <v>4169</v>
      </c>
      <c r="AI357">
        <v>4168</v>
      </c>
      <c r="AJ357">
        <v>4170</v>
      </c>
      <c r="AK357">
        <v>4170</v>
      </c>
      <c r="AL357">
        <v>4176</v>
      </c>
      <c r="AM357">
        <v>4176</v>
      </c>
      <c r="AO357">
        <v>999</v>
      </c>
    </row>
    <row r="358" spans="1:41" x14ac:dyDescent="0.3">
      <c r="A358">
        <v>5</v>
      </c>
      <c r="B358">
        <v>2023</v>
      </c>
      <c r="C358">
        <v>99</v>
      </c>
      <c r="D358">
        <v>47</v>
      </c>
      <c r="E358">
        <v>45252</v>
      </c>
      <c r="F358">
        <v>170</v>
      </c>
      <c r="G358">
        <v>99</v>
      </c>
      <c r="H358">
        <v>6770</v>
      </c>
      <c r="I358">
        <v>83.918759231905398</v>
      </c>
      <c r="J358">
        <v>12.143528884908219</v>
      </c>
      <c r="K358">
        <v>14.385032489356938</v>
      </c>
      <c r="L358">
        <v>14.474106830122597</v>
      </c>
      <c r="M358">
        <v>58.571006049742415</v>
      </c>
      <c r="N358">
        <v>59.23506140350888</v>
      </c>
      <c r="O358">
        <v>11.518425760286249</v>
      </c>
      <c r="P358">
        <v>47.087248322147666</v>
      </c>
      <c r="Q358">
        <v>46.488585496866605</v>
      </c>
      <c r="R358">
        <v>125.68783542039355</v>
      </c>
      <c r="S358">
        <v>126.80545617173522</v>
      </c>
      <c r="T358">
        <v>87.894847200535551</v>
      </c>
      <c r="U358">
        <v>83.769752397947855</v>
      </c>
      <c r="V358">
        <v>2.2415036044487264</v>
      </c>
      <c r="W358">
        <v>60.773707533234862</v>
      </c>
      <c r="X358">
        <v>99</v>
      </c>
      <c r="Y358">
        <v>2290</v>
      </c>
      <c r="AD358">
        <v>4466</v>
      </c>
      <c r="AE358">
        <v>4463</v>
      </c>
      <c r="AF358">
        <v>4469</v>
      </c>
      <c r="AG358">
        <v>4472</v>
      </c>
      <c r="AH358">
        <v>4470</v>
      </c>
      <c r="AI358">
        <v>4468</v>
      </c>
      <c r="AJ358">
        <v>4472</v>
      </c>
      <c r="AK358">
        <v>4472</v>
      </c>
      <c r="AL358">
        <v>4483</v>
      </c>
      <c r="AM358">
        <v>4483</v>
      </c>
      <c r="AO358">
        <v>999</v>
      </c>
    </row>
    <row r="359" spans="1:41" x14ac:dyDescent="0.3">
      <c r="A359">
        <v>5</v>
      </c>
      <c r="B359">
        <v>2023</v>
      </c>
      <c r="C359">
        <v>99</v>
      </c>
      <c r="D359">
        <v>47</v>
      </c>
      <c r="E359">
        <v>45253</v>
      </c>
      <c r="F359">
        <v>170</v>
      </c>
      <c r="G359">
        <v>99</v>
      </c>
      <c r="H359">
        <v>6049</v>
      </c>
      <c r="I359">
        <v>81.976544883451695</v>
      </c>
      <c r="J359">
        <v>11.896885123349101</v>
      </c>
      <c r="K359">
        <v>13.919730941704016</v>
      </c>
      <c r="L359">
        <v>14.129945598417413</v>
      </c>
      <c r="M359">
        <v>57.150772296960639</v>
      </c>
      <c r="N359">
        <v>58.702220019821553</v>
      </c>
      <c r="O359">
        <v>11.130410958904118</v>
      </c>
      <c r="P359">
        <v>47.596014943960149</v>
      </c>
      <c r="Q359">
        <v>46.651968111609378</v>
      </c>
      <c r="R359">
        <v>129.44607721046077</v>
      </c>
      <c r="S359">
        <v>127.17135740971358</v>
      </c>
      <c r="T359">
        <v>86.264448857994239</v>
      </c>
      <c r="U359">
        <v>81.593843098311694</v>
      </c>
      <c r="V359">
        <v>2.0228458183549165</v>
      </c>
      <c r="W359">
        <v>61.041494461894509</v>
      </c>
      <c r="X359">
        <v>99</v>
      </c>
      <c r="Y359">
        <v>2028</v>
      </c>
      <c r="AD359">
        <v>4013</v>
      </c>
      <c r="AE359">
        <v>4014</v>
      </c>
      <c r="AF359">
        <v>4015</v>
      </c>
      <c r="AG359">
        <v>4015</v>
      </c>
      <c r="AH359">
        <v>4015</v>
      </c>
      <c r="AI359">
        <v>4014</v>
      </c>
      <c r="AJ359">
        <v>4015</v>
      </c>
      <c r="AK359">
        <v>4015</v>
      </c>
      <c r="AL359">
        <v>4028</v>
      </c>
      <c r="AM359">
        <v>4028</v>
      </c>
      <c r="AO359">
        <v>999</v>
      </c>
    </row>
    <row r="360" spans="1:41" x14ac:dyDescent="0.3">
      <c r="A360">
        <v>5</v>
      </c>
      <c r="B360">
        <v>2023</v>
      </c>
      <c r="C360">
        <v>99</v>
      </c>
      <c r="D360">
        <v>47</v>
      </c>
      <c r="E360">
        <v>45254</v>
      </c>
      <c r="F360">
        <v>170</v>
      </c>
      <c r="G360">
        <v>99</v>
      </c>
      <c r="H360">
        <v>4894</v>
      </c>
      <c r="I360">
        <v>83.140457703310062</v>
      </c>
      <c r="J360">
        <v>12.608234362628648</v>
      </c>
      <c r="K360">
        <v>14.652862041677649</v>
      </c>
      <c r="L360">
        <v>14.32078971533516</v>
      </c>
      <c r="M360">
        <v>58.132418886837144</v>
      </c>
      <c r="N360">
        <v>57.863511029411711</v>
      </c>
      <c r="O360">
        <v>11.364283830123997</v>
      </c>
      <c r="P360">
        <v>46.815831134564647</v>
      </c>
      <c r="Q360">
        <v>46.279419525065983</v>
      </c>
      <c r="R360">
        <v>123.48575197889188</v>
      </c>
      <c r="S360">
        <v>124.31891321551041</v>
      </c>
      <c r="T360">
        <v>87.446372239747504</v>
      </c>
      <c r="U360">
        <v>83.601840168244067</v>
      </c>
      <c r="V360">
        <v>2.0446276790490034</v>
      </c>
      <c r="W360">
        <v>60.557008581937048</v>
      </c>
      <c r="X360">
        <v>99</v>
      </c>
      <c r="Y360">
        <v>1093</v>
      </c>
      <c r="AD360">
        <v>3789</v>
      </c>
      <c r="AE360">
        <v>3791</v>
      </c>
      <c r="AF360">
        <v>3791</v>
      </c>
      <c r="AG360">
        <v>3791</v>
      </c>
      <c r="AH360">
        <v>3790</v>
      </c>
      <c r="AI360">
        <v>3790</v>
      </c>
      <c r="AJ360">
        <v>3790</v>
      </c>
      <c r="AK360">
        <v>3791</v>
      </c>
      <c r="AL360">
        <v>3804</v>
      </c>
      <c r="AM360">
        <v>3804</v>
      </c>
      <c r="AO360">
        <v>999</v>
      </c>
    </row>
    <row r="361" spans="1:41" x14ac:dyDescent="0.3">
      <c r="A361">
        <v>5</v>
      </c>
      <c r="B361">
        <v>2023</v>
      </c>
      <c r="C361">
        <v>99</v>
      </c>
      <c r="D361">
        <v>47</v>
      </c>
      <c r="E361">
        <v>45255</v>
      </c>
      <c r="G361">
        <v>99</v>
      </c>
      <c r="X361">
        <v>99</v>
      </c>
      <c r="AO361">
        <v>999</v>
      </c>
    </row>
    <row r="362" spans="1:41" x14ac:dyDescent="0.3">
      <c r="A362">
        <v>5</v>
      </c>
      <c r="B362">
        <v>2023</v>
      </c>
      <c r="C362">
        <v>99</v>
      </c>
      <c r="D362">
        <v>48</v>
      </c>
      <c r="E362">
        <v>45257</v>
      </c>
      <c r="F362">
        <v>170</v>
      </c>
      <c r="G362">
        <v>99</v>
      </c>
      <c r="H362">
        <v>7058</v>
      </c>
      <c r="I362">
        <v>83.309127231509692</v>
      </c>
      <c r="J362">
        <v>12.670570682581118</v>
      </c>
      <c r="K362">
        <v>14.824053701286612</v>
      </c>
      <c r="L362">
        <v>13.700632530120471</v>
      </c>
      <c r="M362">
        <v>58.365429796755691</v>
      </c>
      <c r="N362">
        <v>58.427729468598976</v>
      </c>
      <c r="O362">
        <v>11.35265610438025</v>
      </c>
      <c r="P362">
        <v>46.767480887562925</v>
      </c>
      <c r="Q362">
        <v>46.281424841477055</v>
      </c>
      <c r="R362">
        <v>125.29767008387698</v>
      </c>
      <c r="S362">
        <v>125.68182665424044</v>
      </c>
      <c r="T362">
        <v>87.653271547729474</v>
      </c>
      <c r="U362">
        <v>83.739721964782007</v>
      </c>
      <c r="V362">
        <v>2.1534830187054976</v>
      </c>
      <c r="W362">
        <v>60.601870218192111</v>
      </c>
      <c r="X362">
        <v>99</v>
      </c>
      <c r="Y362">
        <v>1666</v>
      </c>
      <c r="AD362">
        <v>5362</v>
      </c>
      <c r="AE362">
        <v>5363</v>
      </c>
      <c r="AF362">
        <v>5363</v>
      </c>
      <c r="AG362">
        <v>5365</v>
      </c>
      <c r="AH362">
        <v>5363</v>
      </c>
      <c r="AI362">
        <v>5362</v>
      </c>
      <c r="AJ362">
        <v>5365</v>
      </c>
      <c r="AK362">
        <v>5365</v>
      </c>
      <c r="AL362">
        <v>5395</v>
      </c>
      <c r="AM362">
        <v>5395</v>
      </c>
      <c r="AO362">
        <v>999</v>
      </c>
    </row>
    <row r="363" spans="1:41" x14ac:dyDescent="0.3">
      <c r="A363">
        <v>5</v>
      </c>
      <c r="B363">
        <v>2023</v>
      </c>
      <c r="C363">
        <v>99</v>
      </c>
      <c r="D363">
        <v>48</v>
      </c>
      <c r="E363">
        <v>45258</v>
      </c>
      <c r="F363">
        <v>170</v>
      </c>
      <c r="G363">
        <v>99</v>
      </c>
      <c r="H363">
        <v>6306</v>
      </c>
      <c r="I363">
        <v>82.481473200126871</v>
      </c>
      <c r="J363">
        <v>12.376165556612751</v>
      </c>
      <c r="K363">
        <v>14.625820256776043</v>
      </c>
      <c r="L363">
        <v>14.193577586206901</v>
      </c>
      <c r="M363">
        <v>57.965525439847795</v>
      </c>
      <c r="N363">
        <v>58.322624760076764</v>
      </c>
      <c r="O363">
        <v>11.311359315589373</v>
      </c>
      <c r="P363">
        <v>47.558012363290544</v>
      </c>
      <c r="Q363">
        <v>46.647016876634176</v>
      </c>
      <c r="R363">
        <v>127.5004755111745</v>
      </c>
      <c r="S363">
        <v>126.32889733840302</v>
      </c>
      <c r="T363">
        <v>87.431032028469772</v>
      </c>
      <c r="U363">
        <v>83.423392645314507</v>
      </c>
      <c r="V363">
        <v>2.2496547001632923</v>
      </c>
      <c r="W363">
        <v>60.71709483032032</v>
      </c>
      <c r="X363">
        <v>99</v>
      </c>
      <c r="Y363">
        <v>2092</v>
      </c>
      <c r="AD363">
        <v>4204</v>
      </c>
      <c r="AE363">
        <v>4206</v>
      </c>
      <c r="AF363">
        <v>4208</v>
      </c>
      <c r="AG363">
        <v>4208</v>
      </c>
      <c r="AH363">
        <v>4206</v>
      </c>
      <c r="AI363">
        <v>4207</v>
      </c>
      <c r="AJ363">
        <v>4206</v>
      </c>
      <c r="AK363">
        <v>4208</v>
      </c>
      <c r="AL363">
        <v>4215</v>
      </c>
      <c r="AM363">
        <v>4215</v>
      </c>
      <c r="AO363">
        <v>999</v>
      </c>
    </row>
    <row r="364" spans="1:41" x14ac:dyDescent="0.3">
      <c r="A364">
        <v>5</v>
      </c>
      <c r="B364">
        <v>2023</v>
      </c>
      <c r="C364">
        <v>99</v>
      </c>
      <c r="D364">
        <v>48</v>
      </c>
      <c r="E364">
        <v>45259</v>
      </c>
      <c r="F364">
        <v>170</v>
      </c>
      <c r="G364">
        <v>99</v>
      </c>
      <c r="H364">
        <v>6750</v>
      </c>
      <c r="I364">
        <v>83.559681481481647</v>
      </c>
      <c r="J364">
        <v>12.013736962604952</v>
      </c>
      <c r="K364">
        <v>14.209514118544876</v>
      </c>
      <c r="L364">
        <v>14.478918149466164</v>
      </c>
      <c r="M364">
        <v>58.631645891630477</v>
      </c>
      <c r="N364">
        <v>58.390805704099854</v>
      </c>
      <c r="O364">
        <v>11.190793489318398</v>
      </c>
      <c r="P364">
        <v>46.806410582548978</v>
      </c>
      <c r="Q364">
        <v>46.12592215721191</v>
      </c>
      <c r="R364">
        <v>125.23448626653102</v>
      </c>
      <c r="S364">
        <v>125.32171922685656</v>
      </c>
      <c r="T364">
        <v>87.425114387391872</v>
      </c>
      <c r="U364">
        <v>83.772445348245881</v>
      </c>
      <c r="V364">
        <v>2.1957771559399277</v>
      </c>
      <c r="W364">
        <v>60.788888888888877</v>
      </c>
      <c r="X364">
        <v>99</v>
      </c>
      <c r="Y364">
        <v>2817</v>
      </c>
      <c r="AD364">
        <v>3931</v>
      </c>
      <c r="AE364">
        <v>3931</v>
      </c>
      <c r="AF364">
        <v>3928</v>
      </c>
      <c r="AG364">
        <v>3932</v>
      </c>
      <c r="AH364">
        <v>3931</v>
      </c>
      <c r="AI364">
        <v>3931</v>
      </c>
      <c r="AJ364">
        <v>3932</v>
      </c>
      <c r="AK364">
        <v>3932</v>
      </c>
      <c r="AL364">
        <v>3934</v>
      </c>
      <c r="AM364">
        <v>3934</v>
      </c>
      <c r="AO364">
        <v>999</v>
      </c>
    </row>
    <row r="365" spans="1:41" x14ac:dyDescent="0.3">
      <c r="A365">
        <v>5</v>
      </c>
      <c r="B365">
        <v>2023</v>
      </c>
      <c r="C365">
        <v>99</v>
      </c>
      <c r="D365">
        <v>48</v>
      </c>
      <c r="E365">
        <v>45260</v>
      </c>
      <c r="F365">
        <v>170</v>
      </c>
      <c r="G365">
        <v>99</v>
      </c>
      <c r="H365">
        <v>7267</v>
      </c>
      <c r="I365">
        <v>83.480231182055775</v>
      </c>
      <c r="J365">
        <v>12.70708154506443</v>
      </c>
      <c r="K365">
        <v>14.997425445183437</v>
      </c>
      <c r="L365">
        <v>14.24900076863954</v>
      </c>
      <c r="M365">
        <v>58.548423085174704</v>
      </c>
      <c r="N365">
        <v>58.22298576375529</v>
      </c>
      <c r="O365">
        <v>11.38781638781637</v>
      </c>
      <c r="P365">
        <v>47.849206349206362</v>
      </c>
      <c r="Q365">
        <v>46.948068669527906</v>
      </c>
      <c r="R365">
        <v>128.8114543114543</v>
      </c>
      <c r="S365">
        <v>128.1014586014586</v>
      </c>
      <c r="T365">
        <v>88.849121303043347</v>
      </c>
      <c r="U365">
        <v>84.485169309901281</v>
      </c>
      <c r="V365">
        <v>2.2903439001190073</v>
      </c>
      <c r="W365">
        <v>60.525251135269016</v>
      </c>
      <c r="X365">
        <v>99</v>
      </c>
      <c r="Y365">
        <v>2612</v>
      </c>
      <c r="AD365">
        <v>4660</v>
      </c>
      <c r="AE365">
        <v>4661</v>
      </c>
      <c r="AF365">
        <v>4660</v>
      </c>
      <c r="AG365">
        <v>4662</v>
      </c>
      <c r="AH365">
        <v>4662</v>
      </c>
      <c r="AI365">
        <v>4660</v>
      </c>
      <c r="AJ365">
        <v>4662</v>
      </c>
      <c r="AK365">
        <v>4662</v>
      </c>
      <c r="AL365">
        <v>4666</v>
      </c>
      <c r="AM365">
        <v>4666</v>
      </c>
      <c r="AO365">
        <v>999</v>
      </c>
    </row>
    <row r="366" spans="1:41" x14ac:dyDescent="0.3">
      <c r="A366">
        <v>5</v>
      </c>
      <c r="B366">
        <v>2023</v>
      </c>
      <c r="C366">
        <v>99</v>
      </c>
      <c r="D366">
        <v>48</v>
      </c>
      <c r="E366">
        <v>45261</v>
      </c>
      <c r="F366">
        <v>170</v>
      </c>
      <c r="G366">
        <v>99</v>
      </c>
      <c r="H366">
        <v>5648</v>
      </c>
      <c r="I366">
        <v>84.143227691217774</v>
      </c>
      <c r="J366">
        <v>12.461182147165252</v>
      </c>
      <c r="K366">
        <v>14.521581866409436</v>
      </c>
      <c r="L366">
        <v>15.118554873892299</v>
      </c>
      <c r="M366">
        <v>58.296069447793514</v>
      </c>
      <c r="N366">
        <v>58.814989747094977</v>
      </c>
      <c r="O366">
        <v>11.448590021691961</v>
      </c>
      <c r="P366">
        <v>47.586788813886223</v>
      </c>
      <c r="Q366">
        <v>46.743670122980475</v>
      </c>
      <c r="R366">
        <v>123.75006025548323</v>
      </c>
      <c r="S366">
        <v>121.78524945770062</v>
      </c>
      <c r="T366">
        <v>87.583265598852421</v>
      </c>
      <c r="U366">
        <v>83.300215156586347</v>
      </c>
      <c r="V366">
        <v>2.0603997192441796</v>
      </c>
      <c r="W366">
        <v>60.434667138810198</v>
      </c>
      <c r="X366">
        <v>99</v>
      </c>
      <c r="Y366">
        <v>1470</v>
      </c>
      <c r="AD366">
        <v>4145</v>
      </c>
      <c r="AE366">
        <v>4147</v>
      </c>
      <c r="AF366">
        <v>4149</v>
      </c>
      <c r="AG366">
        <v>4149</v>
      </c>
      <c r="AH366">
        <v>4148</v>
      </c>
      <c r="AI366">
        <v>4147</v>
      </c>
      <c r="AJ366">
        <v>4149</v>
      </c>
      <c r="AK366">
        <v>4149</v>
      </c>
      <c r="AL366">
        <v>4183</v>
      </c>
      <c r="AM366">
        <v>4183</v>
      </c>
      <c r="AO366">
        <v>999</v>
      </c>
    </row>
    <row r="367" spans="1:41" x14ac:dyDescent="0.3">
      <c r="A367">
        <v>5</v>
      </c>
      <c r="B367">
        <v>2023</v>
      </c>
      <c r="C367">
        <v>99</v>
      </c>
      <c r="D367">
        <v>48</v>
      </c>
      <c r="E367">
        <v>45262</v>
      </c>
      <c r="F367">
        <v>170</v>
      </c>
      <c r="G367">
        <v>99</v>
      </c>
      <c r="H367">
        <v>898</v>
      </c>
      <c r="I367">
        <v>78.070712694877457</v>
      </c>
      <c r="J367">
        <v>12.317633928571436</v>
      </c>
      <c r="K367">
        <v>14.273743016759777</v>
      </c>
      <c r="M367">
        <v>55.582122905027845</v>
      </c>
      <c r="O367">
        <v>10.551785714285707</v>
      </c>
      <c r="P367">
        <v>46.303571428571438</v>
      </c>
      <c r="Q367">
        <v>45.613839285714278</v>
      </c>
      <c r="R367">
        <v>121.6004464285714</v>
      </c>
      <c r="S367">
        <v>115.69977678571431</v>
      </c>
      <c r="T367">
        <v>86.079064587973292</v>
      </c>
      <c r="U367">
        <v>80.054342984409814</v>
      </c>
      <c r="V367">
        <v>1.9561090881883447</v>
      </c>
      <c r="W367">
        <v>60.649220489977743</v>
      </c>
      <c r="X367">
        <v>99</v>
      </c>
      <c r="Y367">
        <v>0</v>
      </c>
      <c r="AD367">
        <v>896</v>
      </c>
      <c r="AE367">
        <v>895</v>
      </c>
      <c r="AF367">
        <v>896</v>
      </c>
      <c r="AG367">
        <v>896</v>
      </c>
      <c r="AH367">
        <v>896</v>
      </c>
      <c r="AI367">
        <v>896</v>
      </c>
      <c r="AJ367">
        <v>896</v>
      </c>
      <c r="AK367">
        <v>896</v>
      </c>
      <c r="AL367">
        <v>898</v>
      </c>
      <c r="AM367">
        <v>898</v>
      </c>
      <c r="AO367">
        <v>999</v>
      </c>
    </row>
    <row r="368" spans="1:41" x14ac:dyDescent="0.3">
      <c r="A368">
        <v>5</v>
      </c>
      <c r="B368">
        <v>2023</v>
      </c>
      <c r="C368">
        <v>99</v>
      </c>
      <c r="D368">
        <v>49</v>
      </c>
      <c r="E368">
        <v>45264</v>
      </c>
      <c r="F368">
        <v>170</v>
      </c>
      <c r="G368">
        <v>99</v>
      </c>
      <c r="H368">
        <v>7254</v>
      </c>
      <c r="I368">
        <v>81.838864074992927</v>
      </c>
      <c r="J368">
        <v>12.531408114558484</v>
      </c>
      <c r="K368">
        <v>14.969832935560859</v>
      </c>
      <c r="L368">
        <v>14.431729446446118</v>
      </c>
      <c r="M368">
        <v>57.702100238663363</v>
      </c>
      <c r="N368">
        <v>57.682842589549779</v>
      </c>
      <c r="O368">
        <v>11.377624045801502</v>
      </c>
      <c r="P368">
        <v>47.084725536992849</v>
      </c>
      <c r="Q368">
        <v>46.513126491646787</v>
      </c>
      <c r="R368">
        <v>127.67644953471722</v>
      </c>
      <c r="S368">
        <v>124.86712786259544</v>
      </c>
      <c r="T368">
        <v>88.081532603522106</v>
      </c>
      <c r="U368">
        <v>83.539742979533614</v>
      </c>
      <c r="V368">
        <v>2.4384248210023678</v>
      </c>
      <c r="W368">
        <v>60.466776950647919</v>
      </c>
      <c r="X368">
        <v>99</v>
      </c>
      <c r="Y368">
        <v>3066</v>
      </c>
      <c r="AD368">
        <v>4190</v>
      </c>
      <c r="AE368">
        <v>4190</v>
      </c>
      <c r="AF368">
        <v>4191</v>
      </c>
      <c r="AG368">
        <v>4192</v>
      </c>
      <c r="AH368">
        <v>4190</v>
      </c>
      <c r="AI368">
        <v>4190</v>
      </c>
      <c r="AJ368">
        <v>4191</v>
      </c>
      <c r="AK368">
        <v>4192</v>
      </c>
      <c r="AL368">
        <v>4202</v>
      </c>
      <c r="AM368">
        <v>4202</v>
      </c>
      <c r="AO368">
        <v>999</v>
      </c>
    </row>
    <row r="369" spans="1:41" x14ac:dyDescent="0.3">
      <c r="A369">
        <v>5</v>
      </c>
      <c r="B369">
        <v>2023</v>
      </c>
      <c r="C369">
        <v>99</v>
      </c>
      <c r="D369">
        <v>49</v>
      </c>
      <c r="E369">
        <v>45265</v>
      </c>
      <c r="F369">
        <v>170</v>
      </c>
      <c r="G369">
        <v>99</v>
      </c>
      <c r="H369">
        <v>5519</v>
      </c>
      <c r="I369">
        <v>81.970808117412759</v>
      </c>
      <c r="J369">
        <v>11.572027491408956</v>
      </c>
      <c r="K369">
        <v>13.738329322791344</v>
      </c>
      <c r="L369">
        <v>14.155215882806475</v>
      </c>
      <c r="M369">
        <v>57.711722241320174</v>
      </c>
      <c r="N369">
        <v>58.034766499421011</v>
      </c>
      <c r="O369">
        <v>10.995534180693925</v>
      </c>
      <c r="P369">
        <v>46.181568088033011</v>
      </c>
      <c r="Q369">
        <v>45.219168670559938</v>
      </c>
      <c r="R369">
        <v>124.81374570446738</v>
      </c>
      <c r="S369">
        <v>121.44520783236</v>
      </c>
      <c r="T369">
        <v>87.366506849315186</v>
      </c>
      <c r="U369">
        <v>81.941301369862899</v>
      </c>
      <c r="V369">
        <v>2.1663018313823912</v>
      </c>
      <c r="W369">
        <v>61.012139880413102</v>
      </c>
      <c r="X369">
        <v>99</v>
      </c>
      <c r="Y369">
        <v>2605</v>
      </c>
      <c r="AD369">
        <v>2910</v>
      </c>
      <c r="AE369">
        <v>2909</v>
      </c>
      <c r="AF369">
        <v>2910</v>
      </c>
      <c r="AG369">
        <v>2911</v>
      </c>
      <c r="AH369">
        <v>2908</v>
      </c>
      <c r="AI369">
        <v>2911</v>
      </c>
      <c r="AJ369">
        <v>2910</v>
      </c>
      <c r="AK369">
        <v>2911</v>
      </c>
      <c r="AL369">
        <v>2920</v>
      </c>
      <c r="AM369">
        <v>2920</v>
      </c>
      <c r="AO369">
        <v>999</v>
      </c>
    </row>
    <row r="370" spans="1:41" x14ac:dyDescent="0.3">
      <c r="A370">
        <v>5</v>
      </c>
      <c r="B370">
        <v>2023</v>
      </c>
      <c r="C370">
        <v>99</v>
      </c>
      <c r="D370">
        <v>49</v>
      </c>
      <c r="E370">
        <v>45266</v>
      </c>
      <c r="F370">
        <v>170</v>
      </c>
      <c r="G370">
        <v>99</v>
      </c>
      <c r="H370">
        <v>7053</v>
      </c>
      <c r="I370">
        <v>80.843313483623987</v>
      </c>
      <c r="J370">
        <v>11.910369702434648</v>
      </c>
      <c r="K370">
        <v>14.259797068771162</v>
      </c>
      <c r="L370">
        <v>13.925373993095478</v>
      </c>
      <c r="M370">
        <v>57.505253664035934</v>
      </c>
      <c r="N370">
        <v>58.096168905950158</v>
      </c>
      <c r="O370">
        <v>11.311336488618419</v>
      </c>
      <c r="P370">
        <v>47.470455570590886</v>
      </c>
      <c r="Q370">
        <v>46.580608793686594</v>
      </c>
      <c r="R370">
        <v>124.2898354744197</v>
      </c>
      <c r="S370">
        <v>122.81969799414016</v>
      </c>
      <c r="T370">
        <v>86.467176602924496</v>
      </c>
      <c r="U370">
        <v>82.674105736783062</v>
      </c>
      <c r="V370">
        <v>2.3494273663365126</v>
      </c>
      <c r="W370">
        <v>60.986105203459502</v>
      </c>
      <c r="X370">
        <v>99</v>
      </c>
      <c r="Y370">
        <v>2620</v>
      </c>
      <c r="AD370">
        <v>4436</v>
      </c>
      <c r="AE370">
        <v>4435</v>
      </c>
      <c r="AF370">
        <v>4436</v>
      </c>
      <c r="AG370">
        <v>4437</v>
      </c>
      <c r="AH370">
        <v>4434</v>
      </c>
      <c r="AI370">
        <v>4435</v>
      </c>
      <c r="AJ370">
        <v>4437</v>
      </c>
      <c r="AK370">
        <v>4437</v>
      </c>
      <c r="AL370">
        <v>4445</v>
      </c>
      <c r="AM370">
        <v>4445</v>
      </c>
      <c r="AO370">
        <v>999</v>
      </c>
    </row>
    <row r="371" spans="1:41" x14ac:dyDescent="0.3">
      <c r="A371">
        <v>5</v>
      </c>
      <c r="B371">
        <v>2023</v>
      </c>
      <c r="C371">
        <v>99</v>
      </c>
      <c r="D371">
        <v>49</v>
      </c>
      <c r="E371">
        <v>45267</v>
      </c>
      <c r="F371">
        <v>170</v>
      </c>
      <c r="G371">
        <v>99</v>
      </c>
      <c r="H371">
        <v>7530</v>
      </c>
      <c r="I371">
        <v>80.081519256307956</v>
      </c>
      <c r="J371">
        <v>12.097872340425489</v>
      </c>
      <c r="K371">
        <v>14.46821463414633</v>
      </c>
      <c r="L371">
        <v>13.981040799333888</v>
      </c>
      <c r="M371">
        <v>57.252839024390319</v>
      </c>
      <c r="N371">
        <v>57.060296822742465</v>
      </c>
      <c r="O371">
        <v>11.220721951219531</v>
      </c>
      <c r="P371">
        <v>47.289283622877214</v>
      </c>
      <c r="Q371">
        <v>46.154401717743511</v>
      </c>
      <c r="R371">
        <v>123.57884465261516</v>
      </c>
      <c r="S371">
        <v>119.9467317073171</v>
      </c>
      <c r="T371">
        <v>87.276593256675028</v>
      </c>
      <c r="U371">
        <v>82.596530890664539</v>
      </c>
      <c r="V371">
        <v>2.3703422937208369</v>
      </c>
      <c r="W371">
        <v>60.914873837981403</v>
      </c>
      <c r="X371">
        <v>99</v>
      </c>
      <c r="Y371">
        <v>2410</v>
      </c>
      <c r="AD371">
        <v>5123</v>
      </c>
      <c r="AE371">
        <v>5125</v>
      </c>
      <c r="AF371">
        <v>5125</v>
      </c>
      <c r="AG371">
        <v>5125</v>
      </c>
      <c r="AH371">
        <v>5123</v>
      </c>
      <c r="AI371">
        <v>5123</v>
      </c>
      <c r="AJ371">
        <v>5124</v>
      </c>
      <c r="AK371">
        <v>5125</v>
      </c>
      <c r="AL371">
        <v>5131</v>
      </c>
      <c r="AM371">
        <v>5131</v>
      </c>
      <c r="AO371">
        <v>999</v>
      </c>
    </row>
    <row r="372" spans="1:41" x14ac:dyDescent="0.3">
      <c r="A372">
        <v>5</v>
      </c>
      <c r="B372">
        <v>2023</v>
      </c>
      <c r="C372">
        <v>99</v>
      </c>
      <c r="D372">
        <v>49</v>
      </c>
      <c r="E372">
        <v>45268</v>
      </c>
      <c r="F372">
        <v>170</v>
      </c>
      <c r="G372">
        <v>99</v>
      </c>
      <c r="H372">
        <v>4567</v>
      </c>
      <c r="I372">
        <v>79.90635865995155</v>
      </c>
      <c r="J372">
        <v>12.051892201834843</v>
      </c>
      <c r="K372">
        <v>14.225</v>
      </c>
      <c r="L372">
        <v>14.795069637882998</v>
      </c>
      <c r="M372">
        <v>56.771215596330222</v>
      </c>
      <c r="N372">
        <v>57.203709226467822</v>
      </c>
      <c r="O372">
        <v>11.142005730659024</v>
      </c>
      <c r="P372">
        <v>48.079988532110086</v>
      </c>
      <c r="Q372">
        <v>47.032989099254159</v>
      </c>
      <c r="R372">
        <v>124.53295128939823</v>
      </c>
      <c r="S372">
        <v>120.36848137535816</v>
      </c>
      <c r="T372">
        <v>86.525872925014482</v>
      </c>
      <c r="U372">
        <v>81.805838580423526</v>
      </c>
      <c r="V372">
        <v>2.1731077981651645</v>
      </c>
      <c r="W372">
        <v>60.746879789796367</v>
      </c>
      <c r="X372">
        <v>99</v>
      </c>
      <c r="Y372">
        <v>1079</v>
      </c>
      <c r="AD372">
        <v>3488</v>
      </c>
      <c r="AE372">
        <v>3488</v>
      </c>
      <c r="AF372">
        <v>3489</v>
      </c>
      <c r="AG372">
        <v>3490</v>
      </c>
      <c r="AH372">
        <v>3488</v>
      </c>
      <c r="AI372">
        <v>3486</v>
      </c>
      <c r="AJ372">
        <v>3490</v>
      </c>
      <c r="AK372">
        <v>3490</v>
      </c>
      <c r="AL372">
        <v>3494</v>
      </c>
      <c r="AM372">
        <v>3494</v>
      </c>
      <c r="AO372">
        <v>999</v>
      </c>
    </row>
    <row r="373" spans="1:41" x14ac:dyDescent="0.3">
      <c r="A373">
        <v>5</v>
      </c>
      <c r="B373">
        <v>2023</v>
      </c>
      <c r="C373">
        <v>99</v>
      </c>
      <c r="D373">
        <v>49</v>
      </c>
      <c r="E373">
        <v>45269</v>
      </c>
      <c r="G373">
        <v>99</v>
      </c>
      <c r="X373">
        <v>99</v>
      </c>
      <c r="AO373">
        <v>999</v>
      </c>
    </row>
    <row r="374" spans="1:41" x14ac:dyDescent="0.3">
      <c r="A374">
        <v>5</v>
      </c>
      <c r="B374">
        <v>2023</v>
      </c>
      <c r="C374">
        <v>99</v>
      </c>
      <c r="D374">
        <v>50</v>
      </c>
      <c r="E374">
        <v>45271</v>
      </c>
      <c r="F374">
        <v>170</v>
      </c>
      <c r="G374">
        <v>99</v>
      </c>
      <c r="H374">
        <v>7209</v>
      </c>
      <c r="I374">
        <v>80.21774032459426</v>
      </c>
      <c r="J374">
        <v>12.397096838337641</v>
      </c>
      <c r="K374">
        <v>14.473667462211605</v>
      </c>
      <c r="L374">
        <v>14.204605080831405</v>
      </c>
      <c r="M374">
        <v>56.806722354812976</v>
      </c>
      <c r="N374">
        <v>57.229967637540483</v>
      </c>
      <c r="O374">
        <v>11.337932405566592</v>
      </c>
      <c r="P374">
        <v>46.65406803262384</v>
      </c>
      <c r="Q374">
        <v>46.235785288270392</v>
      </c>
      <c r="R374">
        <v>122.2956262425447</v>
      </c>
      <c r="S374">
        <v>122.48131212723656</v>
      </c>
      <c r="T374">
        <v>86.56278977610431</v>
      </c>
      <c r="U374">
        <v>81.993936992272353</v>
      </c>
      <c r="V374">
        <v>2.0765706238739625</v>
      </c>
      <c r="W374">
        <v>60.632958801498127</v>
      </c>
      <c r="X374">
        <v>99</v>
      </c>
      <c r="Y374">
        <v>2171</v>
      </c>
      <c r="AD374">
        <v>5029</v>
      </c>
      <c r="AE374">
        <v>5028</v>
      </c>
      <c r="AF374">
        <v>5028</v>
      </c>
      <c r="AG374">
        <v>5030</v>
      </c>
      <c r="AH374">
        <v>5027</v>
      </c>
      <c r="AI374">
        <v>5030</v>
      </c>
      <c r="AJ374">
        <v>5030</v>
      </c>
      <c r="AK374">
        <v>5030</v>
      </c>
      <c r="AL374">
        <v>5047</v>
      </c>
      <c r="AM374">
        <v>5047</v>
      </c>
      <c r="AO374">
        <v>999</v>
      </c>
    </row>
    <row r="375" spans="1:41" x14ac:dyDescent="0.3">
      <c r="A375">
        <v>5</v>
      </c>
      <c r="B375">
        <v>2023</v>
      </c>
      <c r="C375">
        <v>99</v>
      </c>
      <c r="D375">
        <v>50</v>
      </c>
      <c r="E375">
        <v>45272</v>
      </c>
      <c r="F375">
        <v>170</v>
      </c>
      <c r="G375">
        <v>99</v>
      </c>
      <c r="H375">
        <v>8704</v>
      </c>
      <c r="I375">
        <v>80.05720243566185</v>
      </c>
      <c r="J375">
        <v>12.245991847826073</v>
      </c>
      <c r="K375">
        <v>14.238756793478299</v>
      </c>
      <c r="L375">
        <v>13.90571020699503</v>
      </c>
      <c r="M375">
        <v>56.95468750000024</v>
      </c>
      <c r="N375">
        <v>57.989645415472999</v>
      </c>
      <c r="O375">
        <v>11.388163472952341</v>
      </c>
      <c r="P375">
        <v>47.640638261755214</v>
      </c>
      <c r="Q375">
        <v>46.469630132337969</v>
      </c>
      <c r="R375">
        <v>122.03612006104798</v>
      </c>
      <c r="S375">
        <v>120.61471934882144</v>
      </c>
      <c r="T375">
        <v>87.237868020304489</v>
      </c>
      <c r="U375">
        <v>82.114517766497613</v>
      </c>
      <c r="V375">
        <v>1.9927649456522247</v>
      </c>
      <c r="W375">
        <v>60.92509191176471</v>
      </c>
      <c r="X375">
        <v>99</v>
      </c>
      <c r="Y375">
        <v>2807</v>
      </c>
      <c r="AD375">
        <v>5888</v>
      </c>
      <c r="AE375">
        <v>5888</v>
      </c>
      <c r="AF375">
        <v>5896</v>
      </c>
      <c r="AG375">
        <v>5897</v>
      </c>
      <c r="AH375">
        <v>5891</v>
      </c>
      <c r="AI375">
        <v>5894</v>
      </c>
      <c r="AJ375">
        <v>5897</v>
      </c>
      <c r="AK375">
        <v>5897</v>
      </c>
      <c r="AL375">
        <v>5910</v>
      </c>
      <c r="AM375">
        <v>5910</v>
      </c>
      <c r="AO375">
        <v>999</v>
      </c>
    </row>
    <row r="376" spans="1:41" x14ac:dyDescent="0.3">
      <c r="A376">
        <v>5</v>
      </c>
      <c r="B376">
        <v>2023</v>
      </c>
      <c r="C376">
        <v>99</v>
      </c>
      <c r="D376">
        <v>50</v>
      </c>
      <c r="E376">
        <v>45273</v>
      </c>
      <c r="F376">
        <v>170</v>
      </c>
      <c r="G376">
        <v>99</v>
      </c>
      <c r="H376">
        <v>7510</v>
      </c>
      <c r="I376">
        <v>80.784029294273935</v>
      </c>
      <c r="J376">
        <v>12.116927634363098</v>
      </c>
      <c r="K376">
        <v>14.444129469007835</v>
      </c>
      <c r="L376">
        <v>14.146187050359744</v>
      </c>
      <c r="M376">
        <v>57.895917072138609</v>
      </c>
      <c r="N376">
        <v>57.066476739992687</v>
      </c>
      <c r="O376">
        <v>11.35760524645652</v>
      </c>
      <c r="P376">
        <v>46.649312169312175</v>
      </c>
      <c r="Q376">
        <v>46.077671957671953</v>
      </c>
      <c r="R376">
        <v>121.99640363867148</v>
      </c>
      <c r="S376">
        <v>121.5936111698752</v>
      </c>
      <c r="T376">
        <v>86.794975723031158</v>
      </c>
      <c r="U376">
        <v>83.319442685243871</v>
      </c>
      <c r="V376">
        <v>2.3272018346447392</v>
      </c>
      <c r="W376">
        <v>60.796404793608509</v>
      </c>
      <c r="X376">
        <v>99</v>
      </c>
      <c r="Y376">
        <v>2783</v>
      </c>
      <c r="AD376">
        <v>4726</v>
      </c>
      <c r="AE376">
        <v>4727</v>
      </c>
      <c r="AF376">
        <v>4726</v>
      </c>
      <c r="AG376">
        <v>4727</v>
      </c>
      <c r="AH376">
        <v>4725</v>
      </c>
      <c r="AI376">
        <v>4725</v>
      </c>
      <c r="AJ376">
        <v>4727</v>
      </c>
      <c r="AK376">
        <v>4727</v>
      </c>
      <c r="AL376">
        <v>4737</v>
      </c>
      <c r="AM376">
        <v>4737</v>
      </c>
      <c r="AO376">
        <v>999</v>
      </c>
    </row>
    <row r="377" spans="1:41" x14ac:dyDescent="0.3">
      <c r="A377">
        <v>5</v>
      </c>
      <c r="B377">
        <v>2023</v>
      </c>
      <c r="C377">
        <v>99</v>
      </c>
      <c r="D377">
        <v>50</v>
      </c>
      <c r="E377">
        <v>45274</v>
      </c>
      <c r="F377">
        <v>170</v>
      </c>
      <c r="G377">
        <v>99</v>
      </c>
      <c r="H377">
        <v>8437</v>
      </c>
      <c r="I377">
        <v>79.857814389000666</v>
      </c>
      <c r="J377">
        <v>12.072238163558124</v>
      </c>
      <c r="K377">
        <v>14.093887793511403</v>
      </c>
      <c r="L377">
        <v>13.82545646067415</v>
      </c>
      <c r="M377">
        <v>56.829503495249952</v>
      </c>
      <c r="N377">
        <v>56.837319478689601</v>
      </c>
      <c r="O377">
        <v>11.46949820788531</v>
      </c>
      <c r="P377">
        <v>47.518113342898125</v>
      </c>
      <c r="Q377">
        <v>46.700842444882589</v>
      </c>
      <c r="R377">
        <v>123.83258648503316</v>
      </c>
      <c r="S377">
        <v>123.10125448028676</v>
      </c>
      <c r="T377">
        <v>86.451181102362426</v>
      </c>
      <c r="U377">
        <v>82.095454545454572</v>
      </c>
      <c r="V377">
        <v>2.0216496299532754</v>
      </c>
      <c r="W377">
        <v>61.010785824345113</v>
      </c>
      <c r="X377">
        <v>99</v>
      </c>
      <c r="Y377">
        <v>2854</v>
      </c>
      <c r="AD377">
        <v>5576</v>
      </c>
      <c r="AE377">
        <v>5579</v>
      </c>
      <c r="AF377">
        <v>5580</v>
      </c>
      <c r="AG377">
        <v>5580</v>
      </c>
      <c r="AH377">
        <v>5576</v>
      </c>
      <c r="AI377">
        <v>5579</v>
      </c>
      <c r="AJ377">
        <v>5579</v>
      </c>
      <c r="AK377">
        <v>5580</v>
      </c>
      <c r="AL377">
        <v>5588</v>
      </c>
      <c r="AM377">
        <v>5588</v>
      </c>
      <c r="AO377">
        <v>999</v>
      </c>
    </row>
    <row r="378" spans="1:41" x14ac:dyDescent="0.3">
      <c r="A378">
        <v>5</v>
      </c>
      <c r="B378">
        <v>2023</v>
      </c>
      <c r="C378">
        <v>99</v>
      </c>
      <c r="D378">
        <v>50</v>
      </c>
      <c r="E378">
        <v>45275</v>
      </c>
      <c r="F378">
        <v>170</v>
      </c>
      <c r="G378">
        <v>99</v>
      </c>
      <c r="H378">
        <v>5169</v>
      </c>
      <c r="I378">
        <v>78.895550396594942</v>
      </c>
      <c r="J378">
        <v>12.000973762510148</v>
      </c>
      <c r="K378">
        <v>14.05454545454546</v>
      </c>
      <c r="L378">
        <v>14.271801925722173</v>
      </c>
      <c r="M378">
        <v>56.785660173160203</v>
      </c>
      <c r="N378">
        <v>57.083763888888846</v>
      </c>
      <c r="O378">
        <v>11.279145252907758</v>
      </c>
      <c r="P378">
        <v>47.001352447930749</v>
      </c>
      <c r="Q378">
        <v>46.567487151744658</v>
      </c>
      <c r="R378">
        <v>123.82120638355424</v>
      </c>
      <c r="S378">
        <v>123.33378414931028</v>
      </c>
      <c r="T378">
        <v>85.847103206682945</v>
      </c>
      <c r="U378">
        <v>81.637941255725892</v>
      </c>
      <c r="V378">
        <v>2.0535716920353071</v>
      </c>
      <c r="W378">
        <v>60.818340104468952</v>
      </c>
      <c r="X378">
        <v>99</v>
      </c>
      <c r="Y378">
        <v>1457</v>
      </c>
      <c r="AD378">
        <v>3697</v>
      </c>
      <c r="AE378">
        <v>3696</v>
      </c>
      <c r="AF378">
        <v>3696</v>
      </c>
      <c r="AG378">
        <v>3697</v>
      </c>
      <c r="AH378">
        <v>3697</v>
      </c>
      <c r="AI378">
        <v>3697</v>
      </c>
      <c r="AJ378">
        <v>3697</v>
      </c>
      <c r="AK378">
        <v>3697</v>
      </c>
      <c r="AL378">
        <v>3711</v>
      </c>
      <c r="AM378">
        <v>3711</v>
      </c>
      <c r="AO378">
        <v>999</v>
      </c>
    </row>
    <row r="379" spans="1:41" x14ac:dyDescent="0.3">
      <c r="A379">
        <v>5</v>
      </c>
      <c r="B379">
        <v>2023</v>
      </c>
      <c r="C379">
        <v>99</v>
      </c>
      <c r="D379">
        <v>50</v>
      </c>
      <c r="E379">
        <v>45276</v>
      </c>
      <c r="G379">
        <v>99</v>
      </c>
      <c r="X379">
        <v>99</v>
      </c>
      <c r="AO379">
        <v>999</v>
      </c>
    </row>
    <row r="380" spans="1:41" x14ac:dyDescent="0.3">
      <c r="A380">
        <v>5</v>
      </c>
      <c r="B380">
        <v>2023</v>
      </c>
      <c r="C380">
        <v>99</v>
      </c>
      <c r="D380">
        <v>51</v>
      </c>
      <c r="E380">
        <v>45278</v>
      </c>
      <c r="F380">
        <v>170</v>
      </c>
      <c r="G380">
        <v>99</v>
      </c>
      <c r="H380">
        <v>6872</v>
      </c>
      <c r="I380">
        <v>79.64473079161786</v>
      </c>
      <c r="J380">
        <v>11.90669021859132</v>
      </c>
      <c r="K380">
        <v>14.05736365643628</v>
      </c>
      <c r="L380">
        <v>14.127954545454539</v>
      </c>
      <c r="M380">
        <v>56.886288363877121</v>
      </c>
      <c r="N380">
        <v>58.194721141374863</v>
      </c>
      <c r="O380">
        <v>11.507461368653439</v>
      </c>
      <c r="P380">
        <v>46.510267167145081</v>
      </c>
      <c r="Q380">
        <v>45.811395759717293</v>
      </c>
      <c r="R380">
        <v>123.20993377483444</v>
      </c>
      <c r="S380">
        <v>122.47748344370862</v>
      </c>
      <c r="T380">
        <v>86.178669017188199</v>
      </c>
      <c r="U380">
        <v>82.152886734243936</v>
      </c>
      <c r="V380">
        <v>2.150673437844961</v>
      </c>
      <c r="W380">
        <v>60.911961583236327</v>
      </c>
      <c r="X380">
        <v>99</v>
      </c>
      <c r="Y380">
        <v>2341</v>
      </c>
      <c r="AD380">
        <v>4529</v>
      </c>
      <c r="AE380">
        <v>4529</v>
      </c>
      <c r="AF380">
        <v>4529</v>
      </c>
      <c r="AG380">
        <v>4530</v>
      </c>
      <c r="AH380">
        <v>4529</v>
      </c>
      <c r="AI380">
        <v>4528</v>
      </c>
      <c r="AJ380">
        <v>4530</v>
      </c>
      <c r="AK380">
        <v>4530</v>
      </c>
      <c r="AL380">
        <v>4538</v>
      </c>
      <c r="AM380">
        <v>4538</v>
      </c>
      <c r="AO380">
        <v>999</v>
      </c>
    </row>
    <row r="381" spans="1:41" x14ac:dyDescent="0.3">
      <c r="A381">
        <v>5</v>
      </c>
      <c r="B381">
        <v>2023</v>
      </c>
      <c r="C381">
        <v>99</v>
      </c>
      <c r="D381">
        <v>51</v>
      </c>
      <c r="E381">
        <v>45279</v>
      </c>
      <c r="F381">
        <v>170</v>
      </c>
      <c r="G381">
        <v>99</v>
      </c>
      <c r="H381">
        <v>5670</v>
      </c>
      <c r="I381">
        <v>80.363731922398514</v>
      </c>
      <c r="J381">
        <v>11.901813186813181</v>
      </c>
      <c r="K381">
        <v>14.309455744914755</v>
      </c>
      <c r="L381">
        <v>13.913771060455897</v>
      </c>
      <c r="M381">
        <v>58.141176470588242</v>
      </c>
      <c r="N381">
        <v>57.208517600396576</v>
      </c>
      <c r="O381">
        <v>11.465164835164861</v>
      </c>
      <c r="P381">
        <v>46.811538461538476</v>
      </c>
      <c r="Q381">
        <v>45.916208791208803</v>
      </c>
      <c r="R381">
        <v>123.23131868131868</v>
      </c>
      <c r="S381">
        <v>122.3379120879121</v>
      </c>
      <c r="T381">
        <v>87.114982196658346</v>
      </c>
      <c r="U381">
        <v>83.316899479594369</v>
      </c>
      <c r="V381">
        <v>2.4076425581015823</v>
      </c>
      <c r="W381">
        <v>60.98888888888888</v>
      </c>
      <c r="X381">
        <v>99</v>
      </c>
      <c r="Y381">
        <v>2027</v>
      </c>
      <c r="AD381">
        <v>3640</v>
      </c>
      <c r="AE381">
        <v>3638</v>
      </c>
      <c r="AF381">
        <v>3640</v>
      </c>
      <c r="AG381">
        <v>3640</v>
      </c>
      <c r="AH381">
        <v>3640</v>
      </c>
      <c r="AI381">
        <v>3640</v>
      </c>
      <c r="AJ381">
        <v>3640</v>
      </c>
      <c r="AK381">
        <v>3640</v>
      </c>
      <c r="AL381">
        <v>3651</v>
      </c>
      <c r="AM381">
        <v>3651</v>
      </c>
      <c r="AO381">
        <v>999</v>
      </c>
    </row>
    <row r="382" spans="1:41" x14ac:dyDescent="0.3">
      <c r="A382">
        <v>5</v>
      </c>
      <c r="B382">
        <v>2023</v>
      </c>
      <c r="C382">
        <v>99</v>
      </c>
      <c r="D382">
        <v>51</v>
      </c>
      <c r="E382">
        <v>45280</v>
      </c>
      <c r="F382">
        <v>170</v>
      </c>
      <c r="G382">
        <v>99</v>
      </c>
      <c r="H382">
        <v>5387</v>
      </c>
      <c r="I382">
        <v>78.751785780582949</v>
      </c>
      <c r="J382">
        <v>12.31369314164505</v>
      </c>
      <c r="K382">
        <v>14.462172990808412</v>
      </c>
      <c r="L382">
        <v>14.050790861159935</v>
      </c>
      <c r="M382">
        <v>56.928069761960863</v>
      </c>
      <c r="N382">
        <v>56.078169014084409</v>
      </c>
      <c r="O382">
        <v>11.428080094228479</v>
      </c>
      <c r="P382">
        <v>47.611634479510123</v>
      </c>
      <c r="Q382">
        <v>46.785865724381615</v>
      </c>
      <c r="R382">
        <v>121.0127178520961</v>
      </c>
      <c r="S382">
        <v>121.3438530381536</v>
      </c>
      <c r="T382">
        <v>87.086036671368262</v>
      </c>
      <c r="U382">
        <v>82.356887635166558</v>
      </c>
      <c r="V382">
        <v>2.148479849163365</v>
      </c>
      <c r="W382">
        <v>60.721923148320016</v>
      </c>
      <c r="X382">
        <v>99</v>
      </c>
      <c r="Y382">
        <v>1143</v>
      </c>
      <c r="AD382">
        <v>4243</v>
      </c>
      <c r="AE382">
        <v>4243</v>
      </c>
      <c r="AF382">
        <v>4244</v>
      </c>
      <c r="AG382">
        <v>4245</v>
      </c>
      <c r="AH382">
        <v>4246</v>
      </c>
      <c r="AI382">
        <v>4245</v>
      </c>
      <c r="AJ382">
        <v>4246</v>
      </c>
      <c r="AK382">
        <v>4246</v>
      </c>
      <c r="AL382">
        <v>4254</v>
      </c>
      <c r="AM382">
        <v>4254</v>
      </c>
      <c r="AO382">
        <v>999</v>
      </c>
    </row>
    <row r="383" spans="1:41" x14ac:dyDescent="0.3">
      <c r="A383">
        <v>5</v>
      </c>
      <c r="B383">
        <v>2023</v>
      </c>
      <c r="C383">
        <v>99</v>
      </c>
      <c r="D383">
        <v>51</v>
      </c>
      <c r="E383">
        <v>45281</v>
      </c>
      <c r="F383">
        <v>170</v>
      </c>
      <c r="G383">
        <v>99</v>
      </c>
      <c r="H383">
        <v>2986</v>
      </c>
      <c r="I383">
        <v>79.829735432016108</v>
      </c>
      <c r="J383">
        <v>12.168452679018523</v>
      </c>
      <c r="K383">
        <v>14.321382073109669</v>
      </c>
      <c r="L383">
        <v>14.15116514690984</v>
      </c>
      <c r="M383">
        <v>57.735703555333039</v>
      </c>
      <c r="N383">
        <v>56.795030425963446</v>
      </c>
      <c r="O383">
        <v>11.567451176765156</v>
      </c>
      <c r="P383">
        <v>46.751627441161745</v>
      </c>
      <c r="Q383">
        <v>46.082665330661321</v>
      </c>
      <c r="R383">
        <v>122.1517275913871</v>
      </c>
      <c r="S383">
        <v>122.09263895843765</v>
      </c>
      <c r="T383">
        <v>86.766900000000007</v>
      </c>
      <c r="U383">
        <v>83.291799999999938</v>
      </c>
      <c r="V383">
        <v>2.152929394091144</v>
      </c>
      <c r="W383">
        <v>60.800066979236441</v>
      </c>
      <c r="X383">
        <v>99</v>
      </c>
      <c r="Y383">
        <v>989</v>
      </c>
      <c r="AD383">
        <v>1997</v>
      </c>
      <c r="AE383">
        <v>1997</v>
      </c>
      <c r="AF383">
        <v>1997</v>
      </c>
      <c r="AG383">
        <v>1997</v>
      </c>
      <c r="AH383">
        <v>1997</v>
      </c>
      <c r="AI383">
        <v>1996</v>
      </c>
      <c r="AJ383">
        <v>1997</v>
      </c>
      <c r="AK383">
        <v>1997</v>
      </c>
      <c r="AL383">
        <v>2000</v>
      </c>
      <c r="AM383">
        <v>2000</v>
      </c>
      <c r="AO383">
        <v>999</v>
      </c>
    </row>
    <row r="384" spans="1:41" x14ac:dyDescent="0.3">
      <c r="A384">
        <v>5</v>
      </c>
      <c r="B384">
        <v>2023</v>
      </c>
      <c r="C384">
        <v>99</v>
      </c>
      <c r="D384">
        <v>51</v>
      </c>
      <c r="E384">
        <v>45282</v>
      </c>
      <c r="F384">
        <v>170</v>
      </c>
      <c r="G384">
        <v>99</v>
      </c>
      <c r="H384">
        <v>343</v>
      </c>
      <c r="I384">
        <v>83.229446064139921</v>
      </c>
      <c r="J384">
        <v>13.020408163265303</v>
      </c>
      <c r="K384">
        <v>15.8600583090379</v>
      </c>
      <c r="M384">
        <v>59.592419825072874</v>
      </c>
      <c r="O384">
        <v>12.163265306122449</v>
      </c>
      <c r="P384">
        <v>42.518950437317777</v>
      </c>
      <c r="Q384">
        <v>42.286549707602354</v>
      </c>
      <c r="R384">
        <v>105.4985422740525</v>
      </c>
      <c r="S384">
        <v>113.85131195335272</v>
      </c>
      <c r="T384">
        <v>88.19067055393586</v>
      </c>
      <c r="U384">
        <v>87.144606413994211</v>
      </c>
      <c r="V384">
        <v>2.8396501457725978</v>
      </c>
      <c r="W384">
        <v>60.072886297376087</v>
      </c>
      <c r="X384">
        <v>99</v>
      </c>
      <c r="Y384">
        <v>0</v>
      </c>
      <c r="AD384">
        <v>343</v>
      </c>
      <c r="AE384">
        <v>343</v>
      </c>
      <c r="AF384">
        <v>343</v>
      </c>
      <c r="AG384">
        <v>343</v>
      </c>
      <c r="AH384">
        <v>343</v>
      </c>
      <c r="AI384">
        <v>342</v>
      </c>
      <c r="AJ384">
        <v>343</v>
      </c>
      <c r="AK384">
        <v>343</v>
      </c>
      <c r="AL384">
        <v>343</v>
      </c>
      <c r="AM384">
        <v>343</v>
      </c>
      <c r="AO384">
        <v>999</v>
      </c>
    </row>
    <row r="385" spans="1:41" x14ac:dyDescent="0.3">
      <c r="A385">
        <v>5</v>
      </c>
      <c r="B385">
        <v>2023</v>
      </c>
      <c r="C385">
        <v>99</v>
      </c>
      <c r="D385">
        <v>51</v>
      </c>
      <c r="E385">
        <v>45283</v>
      </c>
      <c r="G385">
        <v>99</v>
      </c>
      <c r="X385">
        <v>99</v>
      </c>
      <c r="AO385">
        <v>999</v>
      </c>
    </row>
    <row r="386" spans="1:41" x14ac:dyDescent="0.3">
      <c r="A386">
        <v>5</v>
      </c>
      <c r="B386">
        <v>2023</v>
      </c>
      <c r="C386">
        <v>99</v>
      </c>
      <c r="D386">
        <v>52</v>
      </c>
      <c r="E386">
        <v>45285</v>
      </c>
      <c r="G386">
        <v>99</v>
      </c>
      <c r="X386">
        <v>99</v>
      </c>
      <c r="AO386">
        <v>999</v>
      </c>
    </row>
    <row r="387" spans="1:41" x14ac:dyDescent="0.3">
      <c r="A387">
        <v>5</v>
      </c>
      <c r="B387">
        <v>2023</v>
      </c>
      <c r="C387">
        <v>99</v>
      </c>
      <c r="D387">
        <v>52</v>
      </c>
      <c r="E387">
        <v>45286</v>
      </c>
      <c r="G387">
        <v>99</v>
      </c>
      <c r="X387">
        <v>99</v>
      </c>
      <c r="AO387">
        <v>999</v>
      </c>
    </row>
    <row r="388" spans="1:41" x14ac:dyDescent="0.3">
      <c r="A388">
        <v>5</v>
      </c>
      <c r="B388">
        <v>2023</v>
      </c>
      <c r="C388">
        <v>99</v>
      </c>
      <c r="D388">
        <v>52</v>
      </c>
      <c r="E388">
        <v>45287</v>
      </c>
      <c r="F388">
        <v>170</v>
      </c>
      <c r="G388">
        <v>99</v>
      </c>
      <c r="H388">
        <v>3329</v>
      </c>
      <c r="I388">
        <v>83.197335536197031</v>
      </c>
      <c r="J388">
        <v>12.232188663632613</v>
      </c>
      <c r="K388">
        <v>14.655734989648035</v>
      </c>
      <c r="L388">
        <v>13.848678414096923</v>
      </c>
      <c r="M388">
        <v>59.063933747412015</v>
      </c>
      <c r="N388">
        <v>56.930650496141162</v>
      </c>
      <c r="O388">
        <v>11.465453040959877</v>
      </c>
      <c r="P388">
        <v>47.287132809267661</v>
      </c>
      <c r="Q388">
        <v>46.090608191973509</v>
      </c>
      <c r="R388">
        <v>124.52999586263962</v>
      </c>
      <c r="S388">
        <v>120.8779478692594</v>
      </c>
      <c r="T388">
        <v>88.790074441687381</v>
      </c>
      <c r="U388">
        <v>84.847394540942943</v>
      </c>
      <c r="V388">
        <v>2.4235463260154204</v>
      </c>
      <c r="W388">
        <v>60.790627816161006</v>
      </c>
      <c r="X388">
        <v>99</v>
      </c>
      <c r="Y388">
        <v>911</v>
      </c>
      <c r="AD388">
        <v>2417</v>
      </c>
      <c r="AE388">
        <v>2415</v>
      </c>
      <c r="AF388">
        <v>2417</v>
      </c>
      <c r="AG388">
        <v>2417</v>
      </c>
      <c r="AH388">
        <v>2417</v>
      </c>
      <c r="AI388">
        <v>2417</v>
      </c>
      <c r="AJ388">
        <v>2417</v>
      </c>
      <c r="AK388">
        <v>2417</v>
      </c>
      <c r="AL388">
        <v>2418</v>
      </c>
      <c r="AM388">
        <v>2418</v>
      </c>
      <c r="AO388">
        <v>999</v>
      </c>
    </row>
    <row r="389" spans="1:41" x14ac:dyDescent="0.3">
      <c r="A389">
        <v>5</v>
      </c>
      <c r="B389">
        <v>2023</v>
      </c>
      <c r="C389">
        <v>99</v>
      </c>
      <c r="D389">
        <v>52</v>
      </c>
      <c r="E389">
        <v>45288</v>
      </c>
      <c r="F389">
        <v>170</v>
      </c>
      <c r="G389">
        <v>99</v>
      </c>
      <c r="H389">
        <v>5106</v>
      </c>
      <c r="I389">
        <v>80.910487661574621</v>
      </c>
      <c r="J389">
        <v>12.222990160787164</v>
      </c>
      <c r="K389">
        <v>14.380129589632849</v>
      </c>
      <c r="L389">
        <v>14.258395721925123</v>
      </c>
      <c r="M389">
        <v>57.626685865130646</v>
      </c>
      <c r="N389">
        <v>57.394646680942174</v>
      </c>
      <c r="O389">
        <v>11.475815738963529</v>
      </c>
      <c r="P389">
        <v>48.198176583493279</v>
      </c>
      <c r="Q389">
        <v>47.127399232245686</v>
      </c>
      <c r="R389">
        <v>126.093330134357</v>
      </c>
      <c r="S389">
        <v>121.83445297504798</v>
      </c>
      <c r="T389">
        <v>87.915983704768806</v>
      </c>
      <c r="U389">
        <v>83.163287802540012</v>
      </c>
      <c r="V389">
        <v>2.1571394288456811</v>
      </c>
      <c r="W389">
        <v>60.840579710144922</v>
      </c>
      <c r="X389">
        <v>99</v>
      </c>
      <c r="Y389">
        <v>937</v>
      </c>
      <c r="AD389">
        <v>4167</v>
      </c>
      <c r="AE389">
        <v>4167</v>
      </c>
      <c r="AF389">
        <v>4168</v>
      </c>
      <c r="AG389">
        <v>4168</v>
      </c>
      <c r="AH389">
        <v>4168</v>
      </c>
      <c r="AI389">
        <v>4168</v>
      </c>
      <c r="AJ389">
        <v>4168</v>
      </c>
      <c r="AK389">
        <v>4168</v>
      </c>
      <c r="AL389">
        <v>4173</v>
      </c>
      <c r="AM389">
        <v>4173</v>
      </c>
      <c r="AO389">
        <v>999</v>
      </c>
    </row>
    <row r="390" spans="1:41" x14ac:dyDescent="0.3">
      <c r="A390">
        <v>5</v>
      </c>
      <c r="B390">
        <v>2023</v>
      </c>
      <c r="C390">
        <v>99</v>
      </c>
      <c r="D390">
        <v>52</v>
      </c>
      <c r="E390">
        <v>45289</v>
      </c>
      <c r="F390">
        <v>170</v>
      </c>
      <c r="G390">
        <v>99</v>
      </c>
      <c r="H390">
        <v>2073</v>
      </c>
      <c r="I390">
        <v>81.242739990352263</v>
      </c>
      <c r="J390">
        <v>12.386869181773662</v>
      </c>
      <c r="K390">
        <v>14.602546523016644</v>
      </c>
      <c r="M390">
        <v>58.179138099901969</v>
      </c>
      <c r="O390">
        <v>11.462457170827218</v>
      </c>
      <c r="P390">
        <v>48.135161606268362</v>
      </c>
      <c r="Q390">
        <v>47.074889867841406</v>
      </c>
      <c r="R390">
        <v>126.03426333822812</v>
      </c>
      <c r="S390">
        <v>122.95301027900148</v>
      </c>
      <c r="T390">
        <v>87.37182826821045</v>
      </c>
      <c r="U390">
        <v>82.689628557645989</v>
      </c>
      <c r="V390">
        <v>2.2156773412429875</v>
      </c>
      <c r="W390">
        <v>60.794018330921368</v>
      </c>
      <c r="X390">
        <v>99</v>
      </c>
      <c r="Y390">
        <v>0</v>
      </c>
      <c r="AD390">
        <v>2041</v>
      </c>
      <c r="AE390">
        <v>2042</v>
      </c>
      <c r="AF390">
        <v>2043</v>
      </c>
      <c r="AG390">
        <v>2043</v>
      </c>
      <c r="AH390">
        <v>2042</v>
      </c>
      <c r="AI390">
        <v>2043</v>
      </c>
      <c r="AJ390">
        <v>2043</v>
      </c>
      <c r="AK390">
        <v>2043</v>
      </c>
      <c r="AL390">
        <v>2073</v>
      </c>
      <c r="AM390">
        <v>2073</v>
      </c>
      <c r="AO390">
        <v>999</v>
      </c>
    </row>
    <row r="391" spans="1:41" x14ac:dyDescent="0.3">
      <c r="A391">
        <v>5</v>
      </c>
      <c r="B391">
        <v>2023</v>
      </c>
      <c r="C391">
        <v>99</v>
      </c>
      <c r="D391">
        <v>52</v>
      </c>
      <c r="E391">
        <v>45290</v>
      </c>
      <c r="G391">
        <v>99</v>
      </c>
      <c r="X391">
        <v>99</v>
      </c>
      <c r="AO391">
        <v>999</v>
      </c>
    </row>
    <row r="392" spans="1:41" x14ac:dyDescent="0.3">
      <c r="A392">
        <v>6</v>
      </c>
      <c r="B392">
        <v>2023</v>
      </c>
      <c r="C392">
        <v>99</v>
      </c>
      <c r="D392">
        <v>99</v>
      </c>
      <c r="E392">
        <v>31915</v>
      </c>
      <c r="F392" s="4">
        <v>170</v>
      </c>
      <c r="G392">
        <v>99</v>
      </c>
      <c r="H392">
        <v>10270</v>
      </c>
      <c r="I392">
        <v>49.304260954235986</v>
      </c>
      <c r="J392">
        <v>9.2644099051633475</v>
      </c>
      <c r="K392">
        <v>10.491426303254832</v>
      </c>
      <c r="L392">
        <v>15.435189826760057</v>
      </c>
      <c r="M392">
        <v>43.930193172797075</v>
      </c>
      <c r="N392">
        <v>57.193463162834441</v>
      </c>
      <c r="O392">
        <v>10.601165989781189</v>
      </c>
      <c r="P392">
        <v>51.883482377695955</v>
      </c>
      <c r="Q392">
        <v>50.865526315789474</v>
      </c>
      <c r="R392">
        <v>119.98964749049929</v>
      </c>
      <c r="S392">
        <v>116.43373967754619</v>
      </c>
      <c r="T392">
        <v>66.971606204332787</v>
      </c>
      <c r="U392">
        <v>62.841174208434623</v>
      </c>
      <c r="V392">
        <v>1.2270163980914841</v>
      </c>
      <c r="W392">
        <v>62.605258033106111</v>
      </c>
      <c r="X392">
        <v>99</v>
      </c>
      <c r="Y392">
        <v>2717</v>
      </c>
      <c r="AD392">
        <v>7592</v>
      </c>
      <c r="AE392">
        <v>7558</v>
      </c>
      <c r="AF392">
        <v>7605</v>
      </c>
      <c r="AG392">
        <v>7633</v>
      </c>
      <c r="AH392">
        <v>7604</v>
      </c>
      <c r="AI392">
        <v>7600</v>
      </c>
      <c r="AJ392">
        <v>7631</v>
      </c>
      <c r="AK392">
        <v>7629</v>
      </c>
      <c r="AL392">
        <v>7801</v>
      </c>
      <c r="AM392">
        <v>7801</v>
      </c>
      <c r="AO392">
        <v>40</v>
      </c>
    </row>
    <row r="393" spans="1:41" x14ac:dyDescent="0.3">
      <c r="A393">
        <v>6</v>
      </c>
      <c r="B393">
        <v>2023</v>
      </c>
      <c r="C393">
        <v>99</v>
      </c>
      <c r="D393">
        <v>99</v>
      </c>
      <c r="E393">
        <v>31915</v>
      </c>
      <c r="F393" s="4">
        <v>170</v>
      </c>
      <c r="G393">
        <v>99</v>
      </c>
      <c r="H393">
        <v>21971</v>
      </c>
      <c r="I393">
        <v>59.811967593646401</v>
      </c>
      <c r="J393">
        <v>9.7139788882787528</v>
      </c>
      <c r="K393">
        <v>11.011555121713112</v>
      </c>
      <c r="L393">
        <v>13.530291970802921</v>
      </c>
      <c r="M393">
        <v>48.406527972667966</v>
      </c>
      <c r="N393">
        <v>51.447477699753243</v>
      </c>
      <c r="O393">
        <v>10.864758540892781</v>
      </c>
      <c r="P393">
        <v>50.29841560024375</v>
      </c>
      <c r="Q393">
        <v>49.314656749176947</v>
      </c>
      <c r="R393">
        <v>122.25907429963456</v>
      </c>
      <c r="S393">
        <v>118.89652862362972</v>
      </c>
      <c r="T393">
        <v>74.872911514566397</v>
      </c>
      <c r="U393">
        <v>69.436805597442444</v>
      </c>
      <c r="V393">
        <v>1.297576233434359</v>
      </c>
      <c r="W393">
        <v>62.856219562150123</v>
      </c>
      <c r="X393">
        <v>99</v>
      </c>
      <c r="Y393">
        <v>5494</v>
      </c>
      <c r="AD393">
        <v>16389</v>
      </c>
      <c r="AE393">
        <v>16391</v>
      </c>
      <c r="AF393">
        <v>16396</v>
      </c>
      <c r="AG393">
        <v>16421</v>
      </c>
      <c r="AH393">
        <v>16410</v>
      </c>
      <c r="AI393">
        <v>16402</v>
      </c>
      <c r="AJ393">
        <v>16420</v>
      </c>
      <c r="AK393">
        <v>16420</v>
      </c>
      <c r="AL393">
        <v>16579</v>
      </c>
      <c r="AM393">
        <v>16579</v>
      </c>
      <c r="AO393">
        <v>55</v>
      </c>
    </row>
    <row r="394" spans="1:41" x14ac:dyDescent="0.3">
      <c r="A394">
        <v>6</v>
      </c>
      <c r="B394">
        <v>2023</v>
      </c>
      <c r="C394">
        <v>99</v>
      </c>
      <c r="D394">
        <v>99</v>
      </c>
      <c r="E394">
        <v>31915</v>
      </c>
      <c r="F394">
        <v>170</v>
      </c>
      <c r="G394">
        <v>99</v>
      </c>
      <c r="H394">
        <v>11440</v>
      </c>
      <c r="I394">
        <v>64.095775349651049</v>
      </c>
      <c r="J394">
        <v>10.227756432646411</v>
      </c>
      <c r="K394">
        <v>11.678272007452268</v>
      </c>
      <c r="L394">
        <v>13.043166843783238</v>
      </c>
      <c r="M394">
        <v>50.41194690265489</v>
      </c>
      <c r="N394">
        <v>52.177044476327154</v>
      </c>
      <c r="O394">
        <v>10.957254217568321</v>
      </c>
      <c r="P394">
        <v>49.753926701570691</v>
      </c>
      <c r="Q394">
        <v>48.733154893517984</v>
      </c>
      <c r="R394">
        <v>122.41954624781847</v>
      </c>
      <c r="S394">
        <v>120.40309446254072</v>
      </c>
      <c r="T394">
        <v>78.155164427975762</v>
      </c>
      <c r="U394">
        <v>72.623645206114048</v>
      </c>
      <c r="V394">
        <v>1.4505155748058556</v>
      </c>
      <c r="W394">
        <v>62.689510489510489</v>
      </c>
      <c r="X394">
        <v>99</v>
      </c>
      <c r="Y394">
        <v>2826</v>
      </c>
      <c r="AD394">
        <v>8589</v>
      </c>
      <c r="AE394">
        <v>8588</v>
      </c>
      <c r="AF394">
        <v>8593</v>
      </c>
      <c r="AG394">
        <v>8595</v>
      </c>
      <c r="AH394">
        <v>8595</v>
      </c>
      <c r="AI394">
        <v>8593</v>
      </c>
      <c r="AJ394">
        <v>8595</v>
      </c>
      <c r="AK394">
        <v>8596</v>
      </c>
      <c r="AL394">
        <v>8636</v>
      </c>
      <c r="AM394">
        <v>8636</v>
      </c>
      <c r="AO394">
        <v>63</v>
      </c>
    </row>
    <row r="395" spans="1:41" x14ac:dyDescent="0.3">
      <c r="A395">
        <v>6</v>
      </c>
      <c r="B395">
        <v>2023</v>
      </c>
      <c r="C395">
        <v>99</v>
      </c>
      <c r="D395">
        <v>99</v>
      </c>
      <c r="E395">
        <v>31915</v>
      </c>
      <c r="F395">
        <v>170</v>
      </c>
      <c r="G395">
        <v>99</v>
      </c>
      <c r="H395">
        <v>16171</v>
      </c>
      <c r="I395">
        <v>66.099611650486949</v>
      </c>
      <c r="J395">
        <v>10.410431277710618</v>
      </c>
      <c r="K395">
        <v>11.886641959394121</v>
      </c>
      <c r="L395">
        <v>12.936838255215401</v>
      </c>
      <c r="M395">
        <v>51.467144698678631</v>
      </c>
      <c r="N395">
        <v>52.725915416098317</v>
      </c>
      <c r="O395">
        <v>11.06997422680408</v>
      </c>
      <c r="P395">
        <v>49.456237911025156</v>
      </c>
      <c r="Q395">
        <v>48.445339563360989</v>
      </c>
      <c r="R395">
        <v>122.96536726804122</v>
      </c>
      <c r="S395">
        <v>121.3115889506322</v>
      </c>
      <c r="T395">
        <v>79.64916693367482</v>
      </c>
      <c r="U395">
        <v>73.95589554629926</v>
      </c>
      <c r="V395">
        <v>1.4762106816835023</v>
      </c>
      <c r="W395">
        <v>62.046564838290791</v>
      </c>
      <c r="X395">
        <v>99</v>
      </c>
      <c r="Y395">
        <v>3700</v>
      </c>
      <c r="AD395">
        <v>12405</v>
      </c>
      <c r="AE395">
        <v>12412</v>
      </c>
      <c r="AF395">
        <v>12413</v>
      </c>
      <c r="AG395">
        <v>12416</v>
      </c>
      <c r="AH395">
        <v>12408</v>
      </c>
      <c r="AI395">
        <v>12413</v>
      </c>
      <c r="AJ395">
        <v>12416</v>
      </c>
      <c r="AK395">
        <v>12417</v>
      </c>
      <c r="AL395">
        <v>12484</v>
      </c>
      <c r="AM395">
        <v>12484</v>
      </c>
      <c r="AO395">
        <v>65</v>
      </c>
    </row>
    <row r="396" spans="1:41" x14ac:dyDescent="0.3">
      <c r="A396">
        <v>6</v>
      </c>
      <c r="B396">
        <v>2023</v>
      </c>
      <c r="C396">
        <v>99</v>
      </c>
      <c r="D396">
        <v>99</v>
      </c>
      <c r="E396">
        <v>31915</v>
      </c>
      <c r="F396">
        <v>170</v>
      </c>
      <c r="G396">
        <v>99</v>
      </c>
      <c r="H396">
        <v>22736</v>
      </c>
      <c r="I396">
        <v>68.113353712173449</v>
      </c>
      <c r="J396">
        <v>10.642221962889469</v>
      </c>
      <c r="K396">
        <v>12.22226630878747</v>
      </c>
      <c r="L396">
        <v>12.985760928713924</v>
      </c>
      <c r="M396">
        <v>52.365071770335049</v>
      </c>
      <c r="N396">
        <v>53.367602839461242</v>
      </c>
      <c r="O396">
        <v>11.110954269715313</v>
      </c>
      <c r="P396">
        <v>49.221450662309614</v>
      </c>
      <c r="Q396">
        <v>48.269544924154047</v>
      </c>
      <c r="R396">
        <v>123.2664644461296</v>
      </c>
      <c r="S396">
        <v>121.6376574895007</v>
      </c>
      <c r="T396">
        <v>80.786734753090272</v>
      </c>
      <c r="U396">
        <v>75.2450763070851</v>
      </c>
      <c r="V396">
        <v>1.5800443458979996</v>
      </c>
      <c r="W396">
        <v>61.92254574243492</v>
      </c>
      <c r="X396">
        <v>99</v>
      </c>
      <c r="Y396">
        <v>5531</v>
      </c>
      <c r="AD396">
        <v>17138</v>
      </c>
      <c r="AE396">
        <v>17138</v>
      </c>
      <c r="AF396">
        <v>17136</v>
      </c>
      <c r="AG396">
        <v>17144</v>
      </c>
      <c r="AH396">
        <v>17137</v>
      </c>
      <c r="AI396">
        <v>17140</v>
      </c>
      <c r="AJ396">
        <v>17143</v>
      </c>
      <c r="AK396">
        <v>17144</v>
      </c>
      <c r="AL396">
        <v>17233</v>
      </c>
      <c r="AM396">
        <v>17233</v>
      </c>
      <c r="AO396">
        <v>67</v>
      </c>
    </row>
    <row r="397" spans="1:41" x14ac:dyDescent="0.3">
      <c r="A397">
        <v>6</v>
      </c>
      <c r="B397">
        <v>2023</v>
      </c>
      <c r="C397">
        <v>99</v>
      </c>
      <c r="D397">
        <v>99</v>
      </c>
      <c r="E397">
        <v>31915</v>
      </c>
      <c r="F397">
        <v>170</v>
      </c>
      <c r="G397">
        <v>99</v>
      </c>
      <c r="H397">
        <v>30697</v>
      </c>
      <c r="I397">
        <v>70.108162361142362</v>
      </c>
      <c r="J397">
        <v>10.891043747847069</v>
      </c>
      <c r="K397">
        <v>12.569417538421783</v>
      </c>
      <c r="L397">
        <v>13.013962417196153</v>
      </c>
      <c r="M397">
        <v>53.198286624478001</v>
      </c>
      <c r="N397">
        <v>54.078191301991609</v>
      </c>
      <c r="O397">
        <v>11.254265668044191</v>
      </c>
      <c r="P397">
        <v>49.069967707212065</v>
      </c>
      <c r="Q397">
        <v>48.127686146160819</v>
      </c>
      <c r="R397">
        <v>123.95966422729236</v>
      </c>
      <c r="S397">
        <v>122.41931040420128</v>
      </c>
      <c r="T397">
        <v>82.265342201244565</v>
      </c>
      <c r="U397">
        <v>76.706191804333983</v>
      </c>
      <c r="V397">
        <v>1.678373790574712</v>
      </c>
      <c r="W397">
        <v>61.80395478385509</v>
      </c>
      <c r="X397">
        <v>99</v>
      </c>
      <c r="Y397">
        <v>7414</v>
      </c>
      <c r="AD397">
        <v>23224</v>
      </c>
      <c r="AE397">
        <v>23229</v>
      </c>
      <c r="AF397">
        <v>23227</v>
      </c>
      <c r="AG397">
        <v>23232</v>
      </c>
      <c r="AH397">
        <v>23225</v>
      </c>
      <c r="AI397">
        <v>23221</v>
      </c>
      <c r="AJ397">
        <v>23230</v>
      </c>
      <c r="AK397">
        <v>23231</v>
      </c>
      <c r="AL397">
        <v>23305</v>
      </c>
      <c r="AM397">
        <v>23305</v>
      </c>
      <c r="AO397">
        <v>69</v>
      </c>
    </row>
    <row r="398" spans="1:41" x14ac:dyDescent="0.3">
      <c r="A398">
        <v>6</v>
      </c>
      <c r="B398">
        <v>2023</v>
      </c>
      <c r="C398">
        <v>99</v>
      </c>
      <c r="D398">
        <v>99</v>
      </c>
      <c r="E398">
        <v>31915</v>
      </c>
      <c r="F398">
        <v>170</v>
      </c>
      <c r="G398">
        <v>99</v>
      </c>
      <c r="H398">
        <v>41927</v>
      </c>
      <c r="I398">
        <v>72.077310563599511</v>
      </c>
      <c r="J398">
        <v>11.175985492030138</v>
      </c>
      <c r="K398">
        <v>12.903371715757952</v>
      </c>
      <c r="L398">
        <v>13.133895702559203</v>
      </c>
      <c r="M398">
        <v>54.142585406196417</v>
      </c>
      <c r="N398">
        <v>54.80575698945556</v>
      </c>
      <c r="O398">
        <v>11.220628258934411</v>
      </c>
      <c r="P398">
        <v>48.878125596487877</v>
      </c>
      <c r="Q398">
        <v>47.932567829765595</v>
      </c>
      <c r="R398">
        <v>124.19970108436422</v>
      </c>
      <c r="S398">
        <v>122.77645300775784</v>
      </c>
      <c r="T398">
        <v>83.298574686431152</v>
      </c>
      <c r="U398">
        <v>77.897656151020016</v>
      </c>
      <c r="V398">
        <v>1.7273862237278197</v>
      </c>
      <c r="W398">
        <v>61.621055644334184</v>
      </c>
      <c r="X398">
        <v>99</v>
      </c>
      <c r="Y398">
        <v>10376</v>
      </c>
      <c r="AD398">
        <v>31431</v>
      </c>
      <c r="AE398">
        <v>31438</v>
      </c>
      <c r="AF398">
        <v>31439</v>
      </c>
      <c r="AG398">
        <v>31452</v>
      </c>
      <c r="AH398">
        <v>31434</v>
      </c>
      <c r="AI398">
        <v>31439</v>
      </c>
      <c r="AJ398">
        <v>31447</v>
      </c>
      <c r="AK398">
        <v>31452</v>
      </c>
      <c r="AL398">
        <v>31572</v>
      </c>
      <c r="AM398">
        <v>31572</v>
      </c>
      <c r="AO398">
        <v>71</v>
      </c>
    </row>
    <row r="399" spans="1:41" x14ac:dyDescent="0.3">
      <c r="A399">
        <v>6</v>
      </c>
      <c r="B399">
        <v>2023</v>
      </c>
      <c r="C399">
        <v>99</v>
      </c>
      <c r="D399">
        <v>99</v>
      </c>
      <c r="E399">
        <v>31915</v>
      </c>
      <c r="F399">
        <v>170</v>
      </c>
      <c r="G399">
        <v>99</v>
      </c>
      <c r="H399">
        <v>54922</v>
      </c>
      <c r="I399">
        <v>74.086000327731696</v>
      </c>
      <c r="J399">
        <v>11.440207726036684</v>
      </c>
      <c r="K399">
        <v>13.219210893683629</v>
      </c>
      <c r="L399">
        <v>13.276577815993102</v>
      </c>
      <c r="M399">
        <v>54.974906321177485</v>
      </c>
      <c r="N399">
        <v>55.405233960097618</v>
      </c>
      <c r="O399">
        <v>11.365219626854749</v>
      </c>
      <c r="P399">
        <v>48.690486102608048</v>
      </c>
      <c r="Q399">
        <v>47.791907514450862</v>
      </c>
      <c r="R399">
        <v>124.44473555337903</v>
      </c>
      <c r="S399">
        <v>123.47964055728316</v>
      </c>
      <c r="T399">
        <v>84.437218724068998</v>
      </c>
      <c r="U399">
        <v>79.212007614584863</v>
      </c>
      <c r="V399">
        <v>1.7790031676469431</v>
      </c>
      <c r="W399">
        <v>61.455992134299542</v>
      </c>
      <c r="X399">
        <v>99</v>
      </c>
      <c r="Y399">
        <v>13988</v>
      </c>
      <c r="AD399">
        <v>40823</v>
      </c>
      <c r="AE399">
        <v>40831</v>
      </c>
      <c r="AF399">
        <v>40829</v>
      </c>
      <c r="AG399">
        <v>40842</v>
      </c>
      <c r="AH399">
        <v>40835</v>
      </c>
      <c r="AI399">
        <v>40828</v>
      </c>
      <c r="AJ399">
        <v>40840</v>
      </c>
      <c r="AK399">
        <v>40841</v>
      </c>
      <c r="AL399">
        <v>40974</v>
      </c>
      <c r="AM399">
        <v>40974</v>
      </c>
      <c r="AO399">
        <v>73</v>
      </c>
    </row>
    <row r="400" spans="1:41" x14ac:dyDescent="0.3">
      <c r="A400">
        <v>6</v>
      </c>
      <c r="B400">
        <v>2023</v>
      </c>
      <c r="C400">
        <v>99</v>
      </c>
      <c r="D400">
        <v>99</v>
      </c>
      <c r="E400">
        <v>31915</v>
      </c>
      <c r="F400">
        <v>170</v>
      </c>
      <c r="G400">
        <v>99</v>
      </c>
      <c r="H400">
        <v>73260</v>
      </c>
      <c r="I400">
        <v>76.071486486488581</v>
      </c>
      <c r="J400">
        <v>11.714811545756584</v>
      </c>
      <c r="K400">
        <v>13.572417029584164</v>
      </c>
      <c r="L400">
        <v>13.4444728192162</v>
      </c>
      <c r="M400">
        <v>55.761672172999376</v>
      </c>
      <c r="N400">
        <v>56.101971453155585</v>
      </c>
      <c r="O400">
        <v>11.460991444010732</v>
      </c>
      <c r="P400">
        <v>48.564619976348247</v>
      </c>
      <c r="Q400">
        <v>47.68311312964493</v>
      </c>
      <c r="R400">
        <v>124.93927907980409</v>
      </c>
      <c r="S400">
        <v>124.41758138662163</v>
      </c>
      <c r="T400">
        <v>85.509604414102554</v>
      </c>
      <c r="U400">
        <v>80.443478911438092</v>
      </c>
      <c r="V400">
        <v>1.8576054838275784</v>
      </c>
      <c r="W400">
        <v>61.278978978978991</v>
      </c>
      <c r="X400">
        <v>99</v>
      </c>
      <c r="Y400">
        <v>19830</v>
      </c>
      <c r="AD400">
        <v>53249</v>
      </c>
      <c r="AE400">
        <v>53272</v>
      </c>
      <c r="AF400">
        <v>53274</v>
      </c>
      <c r="AG400">
        <v>53296</v>
      </c>
      <c r="AH400">
        <v>53273</v>
      </c>
      <c r="AI400">
        <v>53284</v>
      </c>
      <c r="AJ400">
        <v>53293</v>
      </c>
      <c r="AK400">
        <v>53295</v>
      </c>
      <c r="AL400">
        <v>53465</v>
      </c>
      <c r="AM400">
        <v>53465</v>
      </c>
      <c r="AO400">
        <v>75</v>
      </c>
    </row>
    <row r="401" spans="1:41" x14ac:dyDescent="0.3">
      <c r="A401">
        <v>6</v>
      </c>
      <c r="B401">
        <v>2023</v>
      </c>
      <c r="C401">
        <v>99</v>
      </c>
      <c r="D401">
        <v>99</v>
      </c>
      <c r="E401">
        <v>31915</v>
      </c>
      <c r="F401">
        <v>170</v>
      </c>
      <c r="G401">
        <v>99</v>
      </c>
      <c r="H401">
        <v>90858</v>
      </c>
      <c r="I401">
        <v>78.090113253653854</v>
      </c>
      <c r="J401">
        <v>11.972185183458528</v>
      </c>
      <c r="K401">
        <v>13.905109919987501</v>
      </c>
      <c r="L401">
        <v>13.621763048692188</v>
      </c>
      <c r="M401">
        <v>56.593654936689603</v>
      </c>
      <c r="N401">
        <v>56.697554674998003</v>
      </c>
      <c r="O401">
        <v>11.494225632105101</v>
      </c>
      <c r="P401">
        <v>48.366490601211744</v>
      </c>
      <c r="Q401">
        <v>47.526378747863923</v>
      </c>
      <c r="R401">
        <v>125.50738503113983</v>
      </c>
      <c r="S401">
        <v>124.70195219680382</v>
      </c>
      <c r="T401">
        <v>86.401216868961441</v>
      </c>
      <c r="U401">
        <v>81.636710428534727</v>
      </c>
      <c r="V401">
        <v>1.9329247365289737</v>
      </c>
      <c r="W401">
        <v>61.084164300336781</v>
      </c>
      <c r="X401">
        <v>99</v>
      </c>
      <c r="Y401">
        <v>26323</v>
      </c>
      <c r="AD401">
        <v>64347</v>
      </c>
      <c r="AE401">
        <v>64365</v>
      </c>
      <c r="AF401">
        <v>64360</v>
      </c>
      <c r="AG401">
        <v>64388</v>
      </c>
      <c r="AH401">
        <v>64370</v>
      </c>
      <c r="AI401">
        <v>64370</v>
      </c>
      <c r="AJ401">
        <v>64387</v>
      </c>
      <c r="AK401">
        <v>64389</v>
      </c>
      <c r="AL401">
        <v>64592</v>
      </c>
      <c r="AM401">
        <v>64592</v>
      </c>
      <c r="AO401">
        <v>77</v>
      </c>
    </row>
    <row r="402" spans="1:41" x14ac:dyDescent="0.3">
      <c r="A402">
        <v>6</v>
      </c>
      <c r="B402">
        <v>2023</v>
      </c>
      <c r="C402">
        <v>99</v>
      </c>
      <c r="D402">
        <v>99</v>
      </c>
      <c r="E402">
        <v>31915</v>
      </c>
      <c r="F402">
        <v>170</v>
      </c>
      <c r="G402">
        <v>99</v>
      </c>
      <c r="H402">
        <v>106944</v>
      </c>
      <c r="I402">
        <v>80.079713027389246</v>
      </c>
      <c r="J402">
        <v>12.248343411522372</v>
      </c>
      <c r="K402">
        <v>14.274165005978578</v>
      </c>
      <c r="L402">
        <v>13.776541248252242</v>
      </c>
      <c r="M402">
        <v>57.378214428059103</v>
      </c>
      <c r="N402">
        <v>57.403139087585522</v>
      </c>
      <c r="O402">
        <v>11.584159914995178</v>
      </c>
      <c r="P402">
        <v>48.145588118075281</v>
      </c>
      <c r="Q402">
        <v>47.347827819848554</v>
      </c>
      <c r="R402">
        <v>125.8332735604702</v>
      </c>
      <c r="S402">
        <v>125.65484128038251</v>
      </c>
      <c r="T402">
        <v>87.402687267281934</v>
      </c>
      <c r="U402">
        <v>82.939600090104491</v>
      </c>
      <c r="V402">
        <v>2.0258215944562075</v>
      </c>
      <c r="W402">
        <v>60.922295780969485</v>
      </c>
      <c r="X402">
        <v>99</v>
      </c>
      <c r="Y402">
        <v>31548</v>
      </c>
      <c r="AD402">
        <v>75245</v>
      </c>
      <c r="AE402">
        <v>75270</v>
      </c>
      <c r="AF402">
        <v>75279</v>
      </c>
      <c r="AG402">
        <v>75290</v>
      </c>
      <c r="AH402">
        <v>75274</v>
      </c>
      <c r="AI402">
        <v>75270</v>
      </c>
      <c r="AJ402">
        <v>75285</v>
      </c>
      <c r="AK402">
        <v>75290</v>
      </c>
      <c r="AL402">
        <v>75467</v>
      </c>
      <c r="AM402">
        <v>75467</v>
      </c>
      <c r="AO402">
        <v>79</v>
      </c>
    </row>
    <row r="403" spans="1:41" x14ac:dyDescent="0.3">
      <c r="A403">
        <v>6</v>
      </c>
      <c r="B403">
        <v>2023</v>
      </c>
      <c r="C403">
        <v>99</v>
      </c>
      <c r="D403">
        <v>99</v>
      </c>
      <c r="E403">
        <v>31915</v>
      </c>
      <c r="F403">
        <v>170</v>
      </c>
      <c r="G403">
        <v>99</v>
      </c>
      <c r="H403">
        <v>126535</v>
      </c>
      <c r="I403">
        <v>82.053796103828475</v>
      </c>
      <c r="J403">
        <v>12.477542990719041</v>
      </c>
      <c r="K403">
        <v>14.58118210529968</v>
      </c>
      <c r="L403">
        <v>13.971478544542016</v>
      </c>
      <c r="M403">
        <v>58.21975497171448</v>
      </c>
      <c r="N403">
        <v>57.986307186260326</v>
      </c>
      <c r="O403">
        <v>11.652419233571703</v>
      </c>
      <c r="P403">
        <v>47.914493323768312</v>
      </c>
      <c r="Q403">
        <v>47.160774196533922</v>
      </c>
      <c r="R403">
        <v>125.9529411764706</v>
      </c>
      <c r="S403">
        <v>126.1290874810591</v>
      </c>
      <c r="T403">
        <v>88.200913758291861</v>
      </c>
      <c r="U403">
        <v>84.115514277474048</v>
      </c>
      <c r="V403">
        <v>2.1036391145806381</v>
      </c>
      <c r="W403">
        <v>60.728881337179438</v>
      </c>
      <c r="X403">
        <v>99</v>
      </c>
      <c r="Y403">
        <v>39938</v>
      </c>
      <c r="AD403">
        <v>86414</v>
      </c>
      <c r="AE403">
        <v>86439</v>
      </c>
      <c r="AF403">
        <v>86437</v>
      </c>
      <c r="AG403">
        <v>86453</v>
      </c>
      <c r="AH403">
        <v>86426</v>
      </c>
      <c r="AI403">
        <v>86438</v>
      </c>
      <c r="AJ403">
        <v>86445</v>
      </c>
      <c r="AK403">
        <v>86453</v>
      </c>
      <c r="AL403">
        <v>86675</v>
      </c>
      <c r="AM403">
        <v>86675</v>
      </c>
      <c r="AO403">
        <v>81</v>
      </c>
    </row>
    <row r="404" spans="1:41" x14ac:dyDescent="0.3">
      <c r="A404">
        <v>6</v>
      </c>
      <c r="B404">
        <v>2023</v>
      </c>
      <c r="C404">
        <v>99</v>
      </c>
      <c r="D404">
        <v>99</v>
      </c>
      <c r="E404">
        <v>31915</v>
      </c>
      <c r="F404">
        <v>170</v>
      </c>
      <c r="G404">
        <v>99</v>
      </c>
      <c r="H404">
        <v>138654</v>
      </c>
      <c r="I404">
        <v>84.052870742994259</v>
      </c>
      <c r="J404">
        <v>12.74614969452298</v>
      </c>
      <c r="K404">
        <v>14.9332095874295</v>
      </c>
      <c r="L404">
        <v>14.146892282114065</v>
      </c>
      <c r="M404">
        <v>59.102006194489832</v>
      </c>
      <c r="N404">
        <v>58.645366873099405</v>
      </c>
      <c r="O404">
        <v>11.701997173098759</v>
      </c>
      <c r="P404">
        <v>47.710007769672387</v>
      </c>
      <c r="Q404">
        <v>47.00938906335999</v>
      </c>
      <c r="R404">
        <v>126.68788709294547</v>
      </c>
      <c r="S404">
        <v>127.27173854403816</v>
      </c>
      <c r="T404">
        <v>88.978844312472489</v>
      </c>
      <c r="U404">
        <v>85.316855479887053</v>
      </c>
      <c r="V404">
        <v>2.1870598929065186</v>
      </c>
      <c r="W404">
        <v>60.545508964761197</v>
      </c>
      <c r="X404">
        <v>99</v>
      </c>
      <c r="Y404">
        <v>45809</v>
      </c>
      <c r="AD404">
        <v>92642</v>
      </c>
      <c r="AE404">
        <v>92663</v>
      </c>
      <c r="AF404">
        <v>92660</v>
      </c>
      <c r="AG404">
        <v>92681</v>
      </c>
      <c r="AH404">
        <v>92668</v>
      </c>
      <c r="AI404">
        <v>92661</v>
      </c>
      <c r="AJ404">
        <v>92678</v>
      </c>
      <c r="AK404">
        <v>92681</v>
      </c>
      <c r="AL404">
        <v>92949</v>
      </c>
      <c r="AM404">
        <v>92949</v>
      </c>
      <c r="AO404">
        <v>83</v>
      </c>
    </row>
    <row r="405" spans="1:41" x14ac:dyDescent="0.3">
      <c r="A405">
        <v>6</v>
      </c>
      <c r="B405">
        <v>2023</v>
      </c>
      <c r="C405">
        <v>99</v>
      </c>
      <c r="D405">
        <v>99</v>
      </c>
      <c r="E405">
        <v>31915</v>
      </c>
      <c r="F405">
        <v>170</v>
      </c>
      <c r="G405">
        <v>99</v>
      </c>
      <c r="H405">
        <v>144321</v>
      </c>
      <c r="I405">
        <v>86.046815501579374</v>
      </c>
      <c r="J405">
        <v>12.990789736055117</v>
      </c>
      <c r="K405">
        <v>15.289045810337146</v>
      </c>
      <c r="L405">
        <v>14.327824775892736</v>
      </c>
      <c r="M405">
        <v>59.873160136822506</v>
      </c>
      <c r="N405">
        <v>59.263322112522943</v>
      </c>
      <c r="O405">
        <v>11.763209734095362</v>
      </c>
      <c r="P405">
        <v>47.529287715211993</v>
      </c>
      <c r="Q405">
        <v>46.828424840784386</v>
      </c>
      <c r="R405">
        <v>127.04577782439944</v>
      </c>
      <c r="S405">
        <v>128.02809012335319</v>
      </c>
      <c r="T405">
        <v>89.769807885484141</v>
      </c>
      <c r="U405">
        <v>86.491626904403418</v>
      </c>
      <c r="V405">
        <v>2.2982560742820315</v>
      </c>
      <c r="W405">
        <v>60.363391329051218</v>
      </c>
      <c r="X405">
        <v>99</v>
      </c>
      <c r="Y405">
        <v>48868</v>
      </c>
      <c r="AD405">
        <v>95285</v>
      </c>
      <c r="AE405">
        <v>95306</v>
      </c>
      <c r="AF405">
        <v>95307</v>
      </c>
      <c r="AG405">
        <v>95335</v>
      </c>
      <c r="AH405">
        <v>95313</v>
      </c>
      <c r="AI405">
        <v>95311</v>
      </c>
      <c r="AJ405">
        <v>95330</v>
      </c>
      <c r="AK405">
        <v>95336</v>
      </c>
      <c r="AL405">
        <v>95568</v>
      </c>
      <c r="AM405">
        <v>95568</v>
      </c>
      <c r="AO405">
        <v>85</v>
      </c>
    </row>
    <row r="406" spans="1:41" x14ac:dyDescent="0.3">
      <c r="A406">
        <v>6</v>
      </c>
      <c r="B406">
        <v>2023</v>
      </c>
      <c r="C406">
        <v>99</v>
      </c>
      <c r="D406">
        <v>99</v>
      </c>
      <c r="E406">
        <v>31915</v>
      </c>
      <c r="F406">
        <v>170</v>
      </c>
      <c r="G406">
        <v>99</v>
      </c>
      <c r="H406">
        <v>195477</v>
      </c>
      <c r="I406">
        <v>88.517976283664609</v>
      </c>
      <c r="J406">
        <v>13.29759606614587</v>
      </c>
      <c r="K406">
        <v>15.705283021859891</v>
      </c>
      <c r="L406">
        <v>14.552992534608826</v>
      </c>
      <c r="M406">
        <v>60.848410653261041</v>
      </c>
      <c r="N406">
        <v>60.029280358514917</v>
      </c>
      <c r="O406">
        <v>11.863010875423768</v>
      </c>
      <c r="P406">
        <v>47.308071076857203</v>
      </c>
      <c r="Q406">
        <v>46.637849152045163</v>
      </c>
      <c r="R406">
        <v>127.74726903746452</v>
      </c>
      <c r="S406">
        <v>128.94629664859383</v>
      </c>
      <c r="T406">
        <v>90.639851354023108</v>
      </c>
      <c r="U406">
        <v>87.835170587071985</v>
      </c>
      <c r="V406">
        <v>2.4076869557140235</v>
      </c>
      <c r="W406">
        <v>60.135985307734416</v>
      </c>
      <c r="X406">
        <v>99</v>
      </c>
      <c r="Y406">
        <v>69120</v>
      </c>
      <c r="AD406">
        <v>126085</v>
      </c>
      <c r="AE406">
        <v>126121</v>
      </c>
      <c r="AF406">
        <v>126136</v>
      </c>
      <c r="AG406">
        <v>126156</v>
      </c>
      <c r="AH406">
        <v>126117</v>
      </c>
      <c r="AI406">
        <v>126127</v>
      </c>
      <c r="AJ406">
        <v>126146</v>
      </c>
      <c r="AK406">
        <v>126156</v>
      </c>
      <c r="AL406">
        <v>126475</v>
      </c>
      <c r="AM406">
        <v>126475</v>
      </c>
      <c r="AO406">
        <v>87</v>
      </c>
    </row>
    <row r="407" spans="1:41" x14ac:dyDescent="0.3">
      <c r="A407">
        <v>6</v>
      </c>
      <c r="B407">
        <v>2023</v>
      </c>
      <c r="C407">
        <v>99</v>
      </c>
      <c r="D407">
        <v>99</v>
      </c>
      <c r="E407">
        <v>31915</v>
      </c>
      <c r="F407">
        <v>170</v>
      </c>
      <c r="G407">
        <v>99</v>
      </c>
      <c r="H407">
        <v>218856</v>
      </c>
      <c r="I407">
        <v>92.249927486571522</v>
      </c>
      <c r="J407">
        <v>13.727714491496776</v>
      </c>
      <c r="K407">
        <v>16.246999346006636</v>
      </c>
      <c r="L407">
        <v>14.910995619516884</v>
      </c>
      <c r="M407">
        <v>62.132390309140654</v>
      </c>
      <c r="N407">
        <v>61.098081652968752</v>
      </c>
      <c r="O407">
        <v>11.968709547073731</v>
      </c>
      <c r="P407">
        <v>47.108586545173971</v>
      </c>
      <c r="Q407">
        <v>46.473548064698655</v>
      </c>
      <c r="R407">
        <v>128.00288747658061</v>
      </c>
      <c r="S407">
        <v>129.41533262314951</v>
      </c>
      <c r="T407">
        <v>91.711247536648173</v>
      </c>
      <c r="U407">
        <v>89.41224459894093</v>
      </c>
      <c r="V407">
        <v>2.5192848545098574</v>
      </c>
      <c r="W407">
        <v>59.834164930365162</v>
      </c>
      <c r="X407">
        <v>99</v>
      </c>
      <c r="Y407">
        <v>82589</v>
      </c>
      <c r="AD407">
        <v>136066</v>
      </c>
      <c r="AE407">
        <v>136087</v>
      </c>
      <c r="AF407">
        <v>136091</v>
      </c>
      <c r="AG407">
        <v>136115</v>
      </c>
      <c r="AH407">
        <v>136085</v>
      </c>
      <c r="AI407">
        <v>136077</v>
      </c>
      <c r="AJ407">
        <v>136105</v>
      </c>
      <c r="AK407">
        <v>136115</v>
      </c>
      <c r="AL407">
        <v>136501</v>
      </c>
      <c r="AM407">
        <v>136501</v>
      </c>
      <c r="AO407">
        <v>90</v>
      </c>
    </row>
    <row r="408" spans="1:41" x14ac:dyDescent="0.3">
      <c r="A408">
        <v>6</v>
      </c>
      <c r="B408">
        <v>2023</v>
      </c>
      <c r="C408">
        <v>99</v>
      </c>
      <c r="D408">
        <v>99</v>
      </c>
      <c r="E408">
        <v>31915</v>
      </c>
      <c r="F408">
        <v>170</v>
      </c>
      <c r="G408">
        <v>99</v>
      </c>
      <c r="H408">
        <v>98484</v>
      </c>
      <c r="I408">
        <v>97.123575606180836</v>
      </c>
      <c r="J408">
        <v>14.333969143513023</v>
      </c>
      <c r="K408">
        <v>16.989610126582249</v>
      </c>
      <c r="L408">
        <v>15.394814339932299</v>
      </c>
      <c r="M408">
        <v>63.628195780589991</v>
      </c>
      <c r="N408">
        <v>62.347483574581553</v>
      </c>
      <c r="O408">
        <v>12.104111484149589</v>
      </c>
      <c r="P408">
        <v>46.930215293244252</v>
      </c>
      <c r="Q408">
        <v>46.348713188760442</v>
      </c>
      <c r="R408">
        <v>128.1252361992172</v>
      </c>
      <c r="S408">
        <v>129.6730100887404</v>
      </c>
      <c r="T408">
        <v>92.66887779961921</v>
      </c>
      <c r="U408">
        <v>90.894262143588449</v>
      </c>
      <c r="V408">
        <v>2.655640983069234</v>
      </c>
      <c r="W408">
        <v>59.365632996222743</v>
      </c>
      <c r="X408">
        <v>99</v>
      </c>
      <c r="Y408">
        <v>39073</v>
      </c>
      <c r="AD408">
        <v>59242</v>
      </c>
      <c r="AE408">
        <v>59250</v>
      </c>
      <c r="AF408">
        <v>59260</v>
      </c>
      <c r="AG408">
        <v>59273</v>
      </c>
      <c r="AH408">
        <v>59268</v>
      </c>
      <c r="AI408">
        <v>59255</v>
      </c>
      <c r="AJ408">
        <v>59272</v>
      </c>
      <c r="AK408">
        <v>59274</v>
      </c>
      <c r="AL408">
        <v>59517</v>
      </c>
      <c r="AM408">
        <v>59517</v>
      </c>
      <c r="AO408">
        <v>95</v>
      </c>
    </row>
    <row r="409" spans="1:41" x14ac:dyDescent="0.3">
      <c r="A409">
        <v>6</v>
      </c>
      <c r="B409">
        <v>2023</v>
      </c>
      <c r="C409">
        <v>99</v>
      </c>
      <c r="D409">
        <v>99</v>
      </c>
      <c r="E409">
        <v>31915</v>
      </c>
      <c r="F409">
        <v>170</v>
      </c>
      <c r="G409">
        <v>99</v>
      </c>
      <c r="H409">
        <v>36232</v>
      </c>
      <c r="I409">
        <v>102.09925507838304</v>
      </c>
      <c r="J409">
        <v>14.940269342487396</v>
      </c>
      <c r="K409">
        <v>17.741977209731981</v>
      </c>
      <c r="L409">
        <v>15.924365103077349</v>
      </c>
      <c r="M409">
        <v>64.998275331074893</v>
      </c>
      <c r="N409">
        <v>63.475687037175661</v>
      </c>
      <c r="O409">
        <v>12.222060957910079</v>
      </c>
      <c r="P409">
        <v>46.730180378354611</v>
      </c>
      <c r="Q409">
        <v>46.164364276286861</v>
      </c>
      <c r="R409">
        <v>128.13951442646024</v>
      </c>
      <c r="S409">
        <v>129.570058932184</v>
      </c>
      <c r="T409">
        <v>93.286100538128494</v>
      </c>
      <c r="U409">
        <v>91.712096950605982</v>
      </c>
      <c r="V409">
        <v>2.8017078672445823</v>
      </c>
      <c r="W409">
        <v>58.854796864650034</v>
      </c>
      <c r="X409">
        <v>99</v>
      </c>
      <c r="Y409">
        <v>13421</v>
      </c>
      <c r="AD409">
        <v>22722</v>
      </c>
      <c r="AE409">
        <v>22729</v>
      </c>
      <c r="AF409">
        <v>22730</v>
      </c>
      <c r="AG409">
        <v>22737</v>
      </c>
      <c r="AH409">
        <v>22730</v>
      </c>
      <c r="AI409">
        <v>22730</v>
      </c>
      <c r="AJ409">
        <v>22736</v>
      </c>
      <c r="AK409">
        <v>22738</v>
      </c>
      <c r="AL409">
        <v>22857</v>
      </c>
      <c r="AM409">
        <v>22857</v>
      </c>
      <c r="AO409">
        <v>100</v>
      </c>
    </row>
    <row r="410" spans="1:41" x14ac:dyDescent="0.3">
      <c r="A410">
        <v>6</v>
      </c>
      <c r="B410">
        <v>2023</v>
      </c>
      <c r="C410">
        <v>99</v>
      </c>
      <c r="D410">
        <v>99</v>
      </c>
      <c r="E410">
        <v>31915</v>
      </c>
      <c r="F410">
        <v>170</v>
      </c>
      <c r="G410">
        <v>99</v>
      </c>
      <c r="H410">
        <v>12677</v>
      </c>
      <c r="I410">
        <v>107.11488049223148</v>
      </c>
      <c r="J410">
        <v>15.557632632632656</v>
      </c>
      <c r="K410">
        <v>18.442551594746742</v>
      </c>
      <c r="L410">
        <v>16.388303802938683</v>
      </c>
      <c r="M410">
        <v>66.239149468417978</v>
      </c>
      <c r="N410">
        <v>64.109683845820697</v>
      </c>
      <c r="O410">
        <v>12.212253063265772</v>
      </c>
      <c r="P410">
        <v>46.163165791447838</v>
      </c>
      <c r="Q410">
        <v>45.722826766729199</v>
      </c>
      <c r="R410">
        <v>127.60752688172045</v>
      </c>
      <c r="S410">
        <v>129.16154038509629</v>
      </c>
      <c r="T410">
        <v>93.495096213532122</v>
      </c>
      <c r="U410">
        <v>91.711384233395378</v>
      </c>
      <c r="V410">
        <v>2.8849189621140821</v>
      </c>
      <c r="W410">
        <v>58.396150508795479</v>
      </c>
      <c r="X410">
        <v>99</v>
      </c>
      <c r="Y410">
        <v>4636</v>
      </c>
      <c r="AD410">
        <v>7992</v>
      </c>
      <c r="AE410">
        <v>7995</v>
      </c>
      <c r="AF410">
        <v>7992</v>
      </c>
      <c r="AG410">
        <v>7998</v>
      </c>
      <c r="AH410">
        <v>7998</v>
      </c>
      <c r="AI410">
        <v>7995</v>
      </c>
      <c r="AJ410">
        <v>7998</v>
      </c>
      <c r="AK410">
        <v>7998</v>
      </c>
      <c r="AL410">
        <v>8055</v>
      </c>
      <c r="AM410">
        <v>8055</v>
      </c>
      <c r="AO410">
        <v>105</v>
      </c>
    </row>
    <row r="411" spans="1:41" x14ac:dyDescent="0.3">
      <c r="A411">
        <v>6</v>
      </c>
      <c r="B411">
        <v>2023</v>
      </c>
      <c r="C411">
        <v>99</v>
      </c>
      <c r="D411">
        <v>99</v>
      </c>
      <c r="E411">
        <v>31915</v>
      </c>
      <c r="F411">
        <v>170</v>
      </c>
      <c r="G411">
        <v>99</v>
      </c>
      <c r="H411">
        <v>4869</v>
      </c>
      <c r="I411">
        <v>112.18230232080502</v>
      </c>
      <c r="J411">
        <v>16.034632306725328</v>
      </c>
      <c r="K411">
        <v>19.093869852247728</v>
      </c>
      <c r="L411">
        <v>16.851861861861849</v>
      </c>
      <c r="M411">
        <v>67.028921722728754</v>
      </c>
      <c r="N411">
        <v>64.608080869040492</v>
      </c>
      <c r="O411">
        <v>12.346888749214296</v>
      </c>
      <c r="P411">
        <v>45.602640679031758</v>
      </c>
      <c r="Q411">
        <v>45.159119496855354</v>
      </c>
      <c r="R411">
        <v>127.61985548224943</v>
      </c>
      <c r="S411">
        <v>129.01413760603202</v>
      </c>
      <c r="T411">
        <v>93.620724094881595</v>
      </c>
      <c r="U411">
        <v>91.615730337078716</v>
      </c>
      <c r="V411">
        <v>3.0592375455224032</v>
      </c>
      <c r="W411">
        <v>57.940028753337458</v>
      </c>
      <c r="X411">
        <v>99</v>
      </c>
      <c r="Y411">
        <v>1667</v>
      </c>
      <c r="AD411">
        <v>3182</v>
      </c>
      <c r="AE411">
        <v>3181</v>
      </c>
      <c r="AF411">
        <v>3183</v>
      </c>
      <c r="AG411">
        <v>3182</v>
      </c>
      <c r="AH411">
        <v>3181</v>
      </c>
      <c r="AI411">
        <v>3180</v>
      </c>
      <c r="AJ411">
        <v>3183</v>
      </c>
      <c r="AK411">
        <v>3183</v>
      </c>
      <c r="AL411">
        <v>3204</v>
      </c>
      <c r="AM411">
        <v>3204</v>
      </c>
      <c r="AO411">
        <v>110</v>
      </c>
    </row>
    <row r="412" spans="1:41" x14ac:dyDescent="0.3">
      <c r="A412">
        <v>6</v>
      </c>
      <c r="B412">
        <v>2023</v>
      </c>
      <c r="C412">
        <v>99</v>
      </c>
      <c r="D412">
        <v>99</v>
      </c>
      <c r="E412">
        <v>31915</v>
      </c>
      <c r="F412">
        <v>170</v>
      </c>
      <c r="G412">
        <v>99</v>
      </c>
      <c r="H412">
        <v>2378</v>
      </c>
      <c r="I412">
        <v>117.31410008410452</v>
      </c>
      <c r="J412">
        <v>16.4051700680272</v>
      </c>
      <c r="K412">
        <v>19.356296800544619</v>
      </c>
      <c r="L412">
        <v>17.338056179775268</v>
      </c>
      <c r="M412">
        <v>67.912593601089341</v>
      </c>
      <c r="N412">
        <v>64.826493212669689</v>
      </c>
      <c r="O412">
        <v>12.20693877551021</v>
      </c>
      <c r="P412">
        <v>44.137414965986402</v>
      </c>
      <c r="Q412">
        <v>44.204081632653057</v>
      </c>
      <c r="R412">
        <v>124.44013605442179</v>
      </c>
      <c r="S412">
        <v>128.81972789115648</v>
      </c>
      <c r="T412">
        <v>92.605090421969308</v>
      </c>
      <c r="U412">
        <v>90.392900200937632</v>
      </c>
      <c r="V412">
        <v>2.9511267325174155</v>
      </c>
      <c r="W412">
        <v>57.599663582842723</v>
      </c>
      <c r="X412">
        <v>99</v>
      </c>
      <c r="Y412">
        <v>890</v>
      </c>
      <c r="AD412">
        <v>1470</v>
      </c>
      <c r="AE412">
        <v>1469</v>
      </c>
      <c r="AF412">
        <v>1465</v>
      </c>
      <c r="AG412">
        <v>1470</v>
      </c>
      <c r="AH412">
        <v>1470</v>
      </c>
      <c r="AI412">
        <v>1470</v>
      </c>
      <c r="AJ412">
        <v>1470</v>
      </c>
      <c r="AK412">
        <v>1470</v>
      </c>
      <c r="AL412">
        <v>1493</v>
      </c>
      <c r="AM412">
        <v>1493</v>
      </c>
      <c r="AO412">
        <v>115</v>
      </c>
    </row>
    <row r="413" spans="1:41" x14ac:dyDescent="0.3">
      <c r="A413">
        <v>6</v>
      </c>
      <c r="B413">
        <v>2023</v>
      </c>
      <c r="C413">
        <v>99</v>
      </c>
      <c r="D413">
        <v>99</v>
      </c>
      <c r="E413">
        <v>31915</v>
      </c>
      <c r="F413">
        <v>170</v>
      </c>
      <c r="G413">
        <v>99</v>
      </c>
      <c r="H413">
        <v>1385</v>
      </c>
      <c r="I413">
        <v>122.24212996389883</v>
      </c>
      <c r="J413">
        <v>16.362350119904075</v>
      </c>
      <c r="K413">
        <v>19.400718562874253</v>
      </c>
      <c r="L413">
        <v>17.830184162062618</v>
      </c>
      <c r="M413">
        <v>68.347065868263471</v>
      </c>
      <c r="N413">
        <v>65.286897196261648</v>
      </c>
      <c r="O413">
        <v>12.338203592814384</v>
      </c>
      <c r="P413">
        <v>42.795209580838325</v>
      </c>
      <c r="Q413">
        <v>43.261390887290176</v>
      </c>
      <c r="R413">
        <v>121.28383233532936</v>
      </c>
      <c r="S413">
        <v>127.4754491017964</v>
      </c>
      <c r="T413">
        <v>92.81087470449171</v>
      </c>
      <c r="U413">
        <v>90.541134751773058</v>
      </c>
      <c r="V413">
        <v>3.0383684429701754</v>
      </c>
      <c r="W413">
        <v>57.592057761732868</v>
      </c>
      <c r="X413">
        <v>99</v>
      </c>
      <c r="Y413">
        <v>543</v>
      </c>
      <c r="AD413">
        <v>834</v>
      </c>
      <c r="AE413">
        <v>835</v>
      </c>
      <c r="AF413">
        <v>834</v>
      </c>
      <c r="AG413">
        <v>835</v>
      </c>
      <c r="AH413">
        <v>835</v>
      </c>
      <c r="AI413">
        <v>834</v>
      </c>
      <c r="AJ413">
        <v>835</v>
      </c>
      <c r="AK413">
        <v>835</v>
      </c>
      <c r="AL413">
        <v>846</v>
      </c>
      <c r="AM413">
        <v>846</v>
      </c>
      <c r="AO413">
        <v>120</v>
      </c>
    </row>
    <row r="414" spans="1:41" x14ac:dyDescent="0.3">
      <c r="A414">
        <v>7</v>
      </c>
      <c r="B414">
        <v>2023</v>
      </c>
      <c r="C414">
        <v>99</v>
      </c>
      <c r="D414">
        <v>99</v>
      </c>
      <c r="E414">
        <v>31915</v>
      </c>
      <c r="F414">
        <v>99</v>
      </c>
      <c r="G414">
        <v>6</v>
      </c>
      <c r="H414">
        <v>117710</v>
      </c>
      <c r="I414">
        <v>86.317752952170551</v>
      </c>
      <c r="J414">
        <v>12.87806622290501</v>
      </c>
      <c r="K414">
        <v>15.817308709826197</v>
      </c>
      <c r="M414">
        <v>61.537017187526224</v>
      </c>
      <c r="O414">
        <v>11.567250309313357</v>
      </c>
      <c r="P414">
        <v>44.555347908453243</v>
      </c>
      <c r="Q414">
        <v>44.326853962318907</v>
      </c>
      <c r="R414">
        <v>132.27438264757581</v>
      </c>
      <c r="S414">
        <v>138.98257604846623</v>
      </c>
      <c r="T414">
        <v>89.330875881402221</v>
      </c>
      <c r="U414">
        <v>87.879649987256144</v>
      </c>
      <c r="V414">
        <v>2.9392424869211848</v>
      </c>
      <c r="W414">
        <v>60.321501996431913</v>
      </c>
      <c r="X414">
        <v>99</v>
      </c>
      <c r="Y414">
        <v>0</v>
      </c>
      <c r="AD414">
        <v>117180</v>
      </c>
      <c r="AE414">
        <v>117178</v>
      </c>
      <c r="AF414">
        <v>117186</v>
      </c>
      <c r="AG414">
        <v>117195</v>
      </c>
      <c r="AH414">
        <v>117186</v>
      </c>
      <c r="AI414">
        <v>117141</v>
      </c>
      <c r="AJ414">
        <v>117194</v>
      </c>
      <c r="AK414">
        <v>117195</v>
      </c>
      <c r="AL414">
        <v>117710</v>
      </c>
      <c r="AM414">
        <v>117710</v>
      </c>
      <c r="AN414">
        <v>106</v>
      </c>
    </row>
    <row r="415" spans="1:41" x14ac:dyDescent="0.3">
      <c r="A415">
        <v>7</v>
      </c>
      <c r="B415">
        <v>2023</v>
      </c>
      <c r="C415">
        <v>99</v>
      </c>
      <c r="D415">
        <v>99</v>
      </c>
      <c r="E415">
        <v>31915</v>
      </c>
      <c r="F415">
        <v>99</v>
      </c>
      <c r="G415">
        <v>6</v>
      </c>
      <c r="H415">
        <v>350000</v>
      </c>
      <c r="I415">
        <v>85.511541314301482</v>
      </c>
      <c r="J415">
        <v>12.481676089125353</v>
      </c>
      <c r="K415">
        <v>14.694474034620486</v>
      </c>
      <c r="L415">
        <v>14.334774738015723</v>
      </c>
      <c r="M415">
        <v>53.22450066577882</v>
      </c>
      <c r="N415">
        <v>58.535871014565039</v>
      </c>
      <c r="O415">
        <v>10.555474452554931</v>
      </c>
      <c r="P415">
        <v>49.409830621056145</v>
      </c>
      <c r="Q415">
        <v>49.100099767209841</v>
      </c>
      <c r="R415">
        <v>121.496515101228</v>
      </c>
      <c r="S415">
        <v>127.4100862641008</v>
      </c>
      <c r="T415">
        <v>79.65517241379311</v>
      </c>
      <c r="U415">
        <v>78.104575596816844</v>
      </c>
      <c r="V415">
        <v>2.2127979454951321</v>
      </c>
      <c r="W415">
        <v>60.324474285714331</v>
      </c>
      <c r="X415">
        <v>99</v>
      </c>
      <c r="Y415">
        <v>348662</v>
      </c>
      <c r="AD415">
        <v>3007</v>
      </c>
      <c r="AE415">
        <v>3004</v>
      </c>
      <c r="AF415">
        <v>2999</v>
      </c>
      <c r="AG415">
        <v>3014</v>
      </c>
      <c r="AH415">
        <v>3011</v>
      </c>
      <c r="AI415">
        <v>3007</v>
      </c>
      <c r="AJ415">
        <v>3013</v>
      </c>
      <c r="AK415">
        <v>3014</v>
      </c>
      <c r="AL415">
        <v>3016</v>
      </c>
      <c r="AM415">
        <v>3016</v>
      </c>
      <c r="AN415">
        <v>109</v>
      </c>
    </row>
    <row r="416" spans="1:41" x14ac:dyDescent="0.3">
      <c r="A416">
        <v>7</v>
      </c>
      <c r="B416">
        <v>2023</v>
      </c>
      <c r="C416">
        <v>99</v>
      </c>
      <c r="D416">
        <v>99</v>
      </c>
      <c r="E416">
        <v>31915</v>
      </c>
      <c r="F416">
        <v>99</v>
      </c>
      <c r="G416">
        <v>6</v>
      </c>
      <c r="H416">
        <v>176036</v>
      </c>
      <c r="I416">
        <v>83.945248699128797</v>
      </c>
      <c r="J416">
        <v>12.634738703496252</v>
      </c>
      <c r="K416">
        <v>14.80775645945242</v>
      </c>
      <c r="M416">
        <v>57.847667775219584</v>
      </c>
      <c r="O416">
        <v>11.729695474747388</v>
      </c>
      <c r="P416">
        <v>48.653721094158591</v>
      </c>
      <c r="Q416">
        <v>47.813866102745123</v>
      </c>
      <c r="R416">
        <v>125.81558993713556</v>
      </c>
      <c r="S416">
        <v>126.16426155900996</v>
      </c>
      <c r="T416">
        <v>87.199477379626018</v>
      </c>
      <c r="U416">
        <v>83.947708423278058</v>
      </c>
      <c r="V416">
        <v>2.173017755956165</v>
      </c>
      <c r="W416">
        <v>60.616743166170544</v>
      </c>
      <c r="X416">
        <v>99</v>
      </c>
      <c r="Y416">
        <v>0</v>
      </c>
      <c r="AD416">
        <v>175873</v>
      </c>
      <c r="AE416">
        <v>175905</v>
      </c>
      <c r="AF416">
        <v>175901</v>
      </c>
      <c r="AG416">
        <v>175946</v>
      </c>
      <c r="AH416">
        <v>175916</v>
      </c>
      <c r="AI416">
        <v>175911</v>
      </c>
      <c r="AJ416">
        <v>175934</v>
      </c>
      <c r="AK416">
        <v>175945</v>
      </c>
      <c r="AL416">
        <v>176036</v>
      </c>
      <c r="AM416">
        <v>176036</v>
      </c>
      <c r="AN416">
        <v>111</v>
      </c>
    </row>
    <row r="417" spans="1:40" x14ac:dyDescent="0.3">
      <c r="A417">
        <v>7</v>
      </c>
      <c r="B417">
        <v>2023</v>
      </c>
      <c r="C417">
        <v>99</v>
      </c>
      <c r="D417">
        <v>99</v>
      </c>
      <c r="E417">
        <v>31915</v>
      </c>
      <c r="F417">
        <v>99</v>
      </c>
      <c r="G417">
        <v>6</v>
      </c>
      <c r="H417">
        <v>33237</v>
      </c>
      <c r="I417">
        <v>82.667030718777454</v>
      </c>
      <c r="J417">
        <v>13.025027262813492</v>
      </c>
      <c r="K417">
        <v>14.7207775691879</v>
      </c>
      <c r="M417">
        <v>57.631774965178323</v>
      </c>
      <c r="O417">
        <v>11.873624644435155</v>
      </c>
      <c r="P417">
        <v>49.647431045444911</v>
      </c>
      <c r="Q417">
        <v>49.203656617023853</v>
      </c>
      <c r="R417">
        <v>128.63743380239063</v>
      </c>
      <c r="S417">
        <v>133.53395267203291</v>
      </c>
      <c r="T417">
        <v>86.016445527574234</v>
      </c>
      <c r="U417">
        <v>83.401895477931021</v>
      </c>
      <c r="V417">
        <v>1.695750306374407</v>
      </c>
      <c r="W417">
        <v>60.493064957727846</v>
      </c>
      <c r="X417">
        <v>99</v>
      </c>
      <c r="Y417">
        <v>0</v>
      </c>
      <c r="AD417">
        <v>33012</v>
      </c>
      <c r="AE417">
        <v>33026</v>
      </c>
      <c r="AF417">
        <v>33033</v>
      </c>
      <c r="AG417">
        <v>33046</v>
      </c>
      <c r="AH417">
        <v>33029</v>
      </c>
      <c r="AI417">
        <v>33036</v>
      </c>
      <c r="AJ417">
        <v>33045</v>
      </c>
      <c r="AK417">
        <v>33046</v>
      </c>
      <c r="AL417">
        <v>33237</v>
      </c>
      <c r="AM417">
        <v>33237</v>
      </c>
      <c r="AN417">
        <v>116</v>
      </c>
    </row>
    <row r="418" spans="1:40" x14ac:dyDescent="0.3">
      <c r="A418">
        <v>7</v>
      </c>
      <c r="B418">
        <v>2023</v>
      </c>
      <c r="C418">
        <v>99</v>
      </c>
      <c r="D418">
        <v>99</v>
      </c>
      <c r="E418">
        <v>31915</v>
      </c>
      <c r="F418">
        <v>99</v>
      </c>
      <c r="G418">
        <v>6</v>
      </c>
      <c r="H418">
        <v>111272</v>
      </c>
      <c r="I418">
        <v>83.726548457833246</v>
      </c>
      <c r="J418">
        <v>12.530839988784424</v>
      </c>
      <c r="K418">
        <v>14.307151254272927</v>
      </c>
      <c r="M418">
        <v>59.259586551156517</v>
      </c>
      <c r="O418">
        <v>12.10865284646168</v>
      </c>
      <c r="P418">
        <v>46.473371978404579</v>
      </c>
      <c r="Q418">
        <v>46.027985749421298</v>
      </c>
      <c r="R418">
        <v>125.9248496903395</v>
      </c>
      <c r="S418">
        <v>127.2090931281699</v>
      </c>
      <c r="T418">
        <v>87.462874757352111</v>
      </c>
      <c r="U418">
        <v>84.656226184485135</v>
      </c>
      <c r="V418">
        <v>1.7763112654885003</v>
      </c>
      <c r="W418">
        <v>60.821940829678638</v>
      </c>
      <c r="X418">
        <v>99</v>
      </c>
      <c r="Y418">
        <v>0</v>
      </c>
      <c r="AD418">
        <v>110561</v>
      </c>
      <c r="AE418">
        <v>110582</v>
      </c>
      <c r="AF418">
        <v>110594</v>
      </c>
      <c r="AG418">
        <v>110611</v>
      </c>
      <c r="AH418">
        <v>110579</v>
      </c>
      <c r="AI418">
        <v>110592</v>
      </c>
      <c r="AJ418">
        <v>110605</v>
      </c>
      <c r="AK418">
        <v>110611</v>
      </c>
      <c r="AL418">
        <v>111272</v>
      </c>
      <c r="AM418">
        <v>111272</v>
      </c>
      <c r="AN418">
        <v>117</v>
      </c>
    </row>
    <row r="419" spans="1:40" x14ac:dyDescent="0.3">
      <c r="A419">
        <v>7</v>
      </c>
      <c r="B419">
        <v>2023</v>
      </c>
      <c r="C419">
        <v>99</v>
      </c>
      <c r="D419">
        <v>99</v>
      </c>
      <c r="E419">
        <v>31915</v>
      </c>
      <c r="F419">
        <v>99</v>
      </c>
      <c r="G419">
        <v>6</v>
      </c>
      <c r="H419">
        <v>193096</v>
      </c>
      <c r="I419">
        <v>83.033979471353121</v>
      </c>
      <c r="J419">
        <v>12.66683457533817</v>
      </c>
      <c r="K419">
        <v>15.021549199226897</v>
      </c>
      <c r="M419">
        <v>58.239447664154099</v>
      </c>
      <c r="O419">
        <v>11.502079926065244</v>
      </c>
      <c r="P419">
        <v>48.365418968883709</v>
      </c>
      <c r="Q419">
        <v>47.522757610541774</v>
      </c>
      <c r="R419">
        <v>128.29435251481056</v>
      </c>
      <c r="S419">
        <v>126.706775076193</v>
      </c>
      <c r="T419">
        <v>88.438599453122876</v>
      </c>
      <c r="U419">
        <v>84.163177901149609</v>
      </c>
      <c r="V419">
        <v>2.3547146238887264</v>
      </c>
      <c r="W419">
        <v>60.432546505365224</v>
      </c>
      <c r="X419">
        <v>99</v>
      </c>
      <c r="Y419">
        <v>0</v>
      </c>
      <c r="AD419">
        <v>192565</v>
      </c>
      <c r="AE419">
        <v>192564</v>
      </c>
      <c r="AF419">
        <v>192545</v>
      </c>
      <c r="AG419">
        <v>192603</v>
      </c>
      <c r="AH419">
        <v>192568</v>
      </c>
      <c r="AI419">
        <v>192529</v>
      </c>
      <c r="AJ419">
        <v>192599</v>
      </c>
      <c r="AK419">
        <v>192603</v>
      </c>
      <c r="AL419">
        <v>193096</v>
      </c>
      <c r="AM419">
        <v>193096</v>
      </c>
      <c r="AN419">
        <v>121</v>
      </c>
    </row>
    <row r="420" spans="1:40" x14ac:dyDescent="0.3">
      <c r="A420">
        <v>7</v>
      </c>
      <c r="B420">
        <v>2023</v>
      </c>
      <c r="C420">
        <v>99</v>
      </c>
      <c r="D420">
        <v>99</v>
      </c>
      <c r="E420">
        <v>31915</v>
      </c>
      <c r="F420">
        <v>99</v>
      </c>
      <c r="G420">
        <v>6</v>
      </c>
      <c r="H420">
        <v>35834</v>
      </c>
      <c r="I420">
        <v>83.134149132109101</v>
      </c>
      <c r="J420">
        <v>13.651996005136201</v>
      </c>
      <c r="K420">
        <v>15.167361111111212</v>
      </c>
      <c r="M420">
        <v>58.157792577413709</v>
      </c>
      <c r="O420">
        <v>11.752910413824578</v>
      </c>
      <c r="P420">
        <v>50.054276362601392</v>
      </c>
      <c r="Q420">
        <v>47.650214653285197</v>
      </c>
      <c r="R420">
        <v>114.77488980520403</v>
      </c>
      <c r="S420">
        <v>110.18748223523394</v>
      </c>
      <c r="T420">
        <v>89.811369090806892</v>
      </c>
      <c r="U420">
        <v>82.789384383547002</v>
      </c>
      <c r="V420">
        <v>1.5153651059750095</v>
      </c>
      <c r="W420">
        <v>59.925126974381875</v>
      </c>
      <c r="X420">
        <v>99</v>
      </c>
      <c r="Y420">
        <v>0</v>
      </c>
      <c r="AD420">
        <v>35045</v>
      </c>
      <c r="AE420">
        <v>35136</v>
      </c>
      <c r="AF420">
        <v>35158</v>
      </c>
      <c r="AG420">
        <v>35184</v>
      </c>
      <c r="AH420">
        <v>35135</v>
      </c>
      <c r="AI420">
        <v>35173</v>
      </c>
      <c r="AJ420">
        <v>35165</v>
      </c>
      <c r="AK420">
        <v>35182</v>
      </c>
      <c r="AL420">
        <v>35834</v>
      </c>
      <c r="AM420">
        <v>35834</v>
      </c>
      <c r="AN420">
        <v>134</v>
      </c>
    </row>
    <row r="421" spans="1:40" x14ac:dyDescent="0.3">
      <c r="A421">
        <v>7</v>
      </c>
      <c r="B421">
        <v>2023</v>
      </c>
      <c r="C421">
        <v>99</v>
      </c>
      <c r="D421">
        <v>99</v>
      </c>
      <c r="E421">
        <v>31915</v>
      </c>
      <c r="F421">
        <v>99</v>
      </c>
      <c r="G421">
        <v>6</v>
      </c>
      <c r="H421">
        <v>49982</v>
      </c>
      <c r="I421">
        <v>83.376121403705852</v>
      </c>
      <c r="J421">
        <v>12.72838406930579</v>
      </c>
      <c r="K421">
        <v>14.724841556357871</v>
      </c>
      <c r="M421">
        <v>59.584765342959699</v>
      </c>
      <c r="O421">
        <v>11.879062869511181</v>
      </c>
      <c r="P421">
        <v>49.375310820566305</v>
      </c>
      <c r="Q421">
        <v>48.608983356727485</v>
      </c>
      <c r="R421">
        <v>116.0352554466558</v>
      </c>
      <c r="S421">
        <v>113.64195106310493</v>
      </c>
      <c r="T421">
        <v>90.579160497778943</v>
      </c>
      <c r="U421">
        <v>85.515173462445574</v>
      </c>
      <c r="V421">
        <v>1.9964574870520857</v>
      </c>
      <c r="W421">
        <v>60.751630587011313</v>
      </c>
      <c r="X421">
        <v>99</v>
      </c>
      <c r="Y421">
        <v>0</v>
      </c>
      <c r="AD421">
        <v>49866</v>
      </c>
      <c r="AE421">
        <v>49860</v>
      </c>
      <c r="AF421">
        <v>49883</v>
      </c>
      <c r="AG421">
        <v>49897</v>
      </c>
      <c r="AH421">
        <v>49868</v>
      </c>
      <c r="AI421">
        <v>49870</v>
      </c>
      <c r="AJ421">
        <v>49893</v>
      </c>
      <c r="AK421">
        <v>49901</v>
      </c>
      <c r="AL421">
        <v>49982</v>
      </c>
      <c r="AM421">
        <v>49982</v>
      </c>
      <c r="AN421">
        <v>141</v>
      </c>
    </row>
    <row r="422" spans="1:40" x14ac:dyDescent="0.3">
      <c r="A422">
        <v>7</v>
      </c>
      <c r="B422">
        <v>2023</v>
      </c>
      <c r="C422">
        <v>99</v>
      </c>
      <c r="D422">
        <v>99</v>
      </c>
      <c r="E422">
        <v>31915</v>
      </c>
      <c r="F422">
        <v>99</v>
      </c>
      <c r="G422">
        <v>6</v>
      </c>
      <c r="H422">
        <v>9547</v>
      </c>
      <c r="I422">
        <v>79.781114486225931</v>
      </c>
      <c r="J422">
        <v>11.738846153846119</v>
      </c>
      <c r="K422">
        <v>13.524680579216408</v>
      </c>
      <c r="M422">
        <v>57.883091993185893</v>
      </c>
      <c r="O422">
        <v>12.713195920101972</v>
      </c>
      <c r="P422">
        <v>49.228753993610226</v>
      </c>
      <c r="Q422">
        <v>48.249069841607309</v>
      </c>
      <c r="R422">
        <v>122.63279838452544</v>
      </c>
      <c r="S422">
        <v>122.818848278793</v>
      </c>
      <c r="T422">
        <v>86.952257253587618</v>
      </c>
      <c r="U422">
        <v>82.470409552738658</v>
      </c>
      <c r="V422">
        <v>1.7858344253702907</v>
      </c>
      <c r="W422">
        <v>61.60982507594008</v>
      </c>
      <c r="X422">
        <v>99</v>
      </c>
      <c r="Y422">
        <v>0</v>
      </c>
      <c r="AD422">
        <v>9360</v>
      </c>
      <c r="AE422">
        <v>9392</v>
      </c>
      <c r="AF422">
        <v>9405</v>
      </c>
      <c r="AG422">
        <v>9412</v>
      </c>
      <c r="AH422">
        <v>9390</v>
      </c>
      <c r="AI422">
        <v>9407</v>
      </c>
      <c r="AJ422">
        <v>9409</v>
      </c>
      <c r="AK422">
        <v>9412</v>
      </c>
      <c r="AL422">
        <v>9547</v>
      </c>
      <c r="AM422">
        <v>9547</v>
      </c>
      <c r="AN422">
        <v>143</v>
      </c>
    </row>
    <row r="423" spans="1:40" x14ac:dyDescent="0.3">
      <c r="A423">
        <v>7</v>
      </c>
      <c r="B423">
        <v>2023</v>
      </c>
      <c r="C423">
        <v>99</v>
      </c>
      <c r="D423">
        <v>99</v>
      </c>
      <c r="E423">
        <v>31915</v>
      </c>
      <c r="F423">
        <v>99</v>
      </c>
      <c r="G423">
        <v>6</v>
      </c>
      <c r="H423">
        <v>74456</v>
      </c>
      <c r="I423">
        <v>82.887892177928862</v>
      </c>
      <c r="J423">
        <v>12.339322545033397</v>
      </c>
      <c r="K423">
        <v>14.49766270835025</v>
      </c>
      <c r="M423">
        <v>59.244804372996995</v>
      </c>
      <c r="O423">
        <v>11.123353116126159</v>
      </c>
      <c r="P423">
        <v>47.641427398403529</v>
      </c>
      <c r="Q423">
        <v>46.735383207011218</v>
      </c>
      <c r="R423">
        <v>125.08385820413439</v>
      </c>
      <c r="S423">
        <v>123.6116681246215</v>
      </c>
      <c r="T423">
        <v>88.691427151604771</v>
      </c>
      <c r="U423">
        <v>84.305469001825827</v>
      </c>
      <c r="V423">
        <v>2.1583401633168524</v>
      </c>
      <c r="W423">
        <v>60.880237992908569</v>
      </c>
      <c r="X423">
        <v>99</v>
      </c>
      <c r="Y423">
        <v>0</v>
      </c>
      <c r="AD423">
        <v>74278</v>
      </c>
      <c r="AE423">
        <v>74274</v>
      </c>
      <c r="AF423">
        <v>74273</v>
      </c>
      <c r="AG423">
        <v>74307</v>
      </c>
      <c r="AH423">
        <v>74289</v>
      </c>
      <c r="AI423">
        <v>74281</v>
      </c>
      <c r="AJ423">
        <v>74304</v>
      </c>
      <c r="AK423">
        <v>74305</v>
      </c>
      <c r="AL423">
        <v>74456</v>
      </c>
      <c r="AM423">
        <v>74456</v>
      </c>
      <c r="AN423">
        <v>147</v>
      </c>
    </row>
    <row r="424" spans="1:40" x14ac:dyDescent="0.3">
      <c r="A424">
        <v>7</v>
      </c>
      <c r="B424">
        <v>2023</v>
      </c>
      <c r="C424">
        <v>99</v>
      </c>
      <c r="D424">
        <v>99</v>
      </c>
      <c r="E424">
        <v>31915</v>
      </c>
      <c r="F424">
        <v>99</v>
      </c>
      <c r="G424">
        <v>6</v>
      </c>
      <c r="H424">
        <v>10879</v>
      </c>
      <c r="I424">
        <v>81.538716793822942</v>
      </c>
      <c r="J424">
        <v>13.416181109667869</v>
      </c>
      <c r="K424">
        <v>15.276002593312976</v>
      </c>
      <c r="M424">
        <v>57.577419653607421</v>
      </c>
      <c r="O424">
        <v>11.973718304645518</v>
      </c>
      <c r="P424">
        <v>54.108683577115343</v>
      </c>
      <c r="Q424">
        <v>49.700416473854688</v>
      </c>
      <c r="R424">
        <v>139.07987043035627</v>
      </c>
      <c r="S424">
        <v>128.04534517860452</v>
      </c>
      <c r="T424">
        <v>91.665024358856826</v>
      </c>
      <c r="U424">
        <v>83.719055060208134</v>
      </c>
      <c r="V424">
        <v>1.8598214836451097</v>
      </c>
      <c r="W424">
        <v>60.131629745381005</v>
      </c>
      <c r="X424">
        <v>99</v>
      </c>
      <c r="Y424">
        <v>0</v>
      </c>
      <c r="AD424">
        <v>10778</v>
      </c>
      <c r="AE424">
        <v>10797</v>
      </c>
      <c r="AF424">
        <v>10800</v>
      </c>
      <c r="AG424">
        <v>10806</v>
      </c>
      <c r="AH424">
        <v>10802</v>
      </c>
      <c r="AI424">
        <v>10805</v>
      </c>
      <c r="AJ424">
        <v>10805</v>
      </c>
      <c r="AK424">
        <v>10806</v>
      </c>
      <c r="AL424">
        <v>10879</v>
      </c>
      <c r="AM424">
        <v>10879</v>
      </c>
      <c r="AN424">
        <v>155</v>
      </c>
    </row>
    <row r="425" spans="1:40" x14ac:dyDescent="0.3">
      <c r="A425">
        <v>7</v>
      </c>
      <c r="B425">
        <v>2023</v>
      </c>
      <c r="C425">
        <v>99</v>
      </c>
      <c r="D425">
        <v>99</v>
      </c>
      <c r="E425">
        <v>31915</v>
      </c>
      <c r="F425">
        <v>99</v>
      </c>
      <c r="G425">
        <v>6</v>
      </c>
      <c r="H425">
        <v>129569</v>
      </c>
      <c r="I425">
        <v>85.512841806298198</v>
      </c>
      <c r="J425">
        <v>12.548242074927964</v>
      </c>
      <c r="K425">
        <v>14.601958525345616</v>
      </c>
      <c r="L425">
        <v>14.424998742514267</v>
      </c>
      <c r="M425">
        <v>57.641820276497661</v>
      </c>
      <c r="N425">
        <v>60.408200872122769</v>
      </c>
      <c r="O425">
        <v>11.593552101324121</v>
      </c>
      <c r="P425">
        <v>46.968894009216598</v>
      </c>
      <c r="Q425">
        <v>46.823834196891191</v>
      </c>
      <c r="R425">
        <v>126.15544041450778</v>
      </c>
      <c r="S425">
        <v>127.6384571099597</v>
      </c>
      <c r="T425">
        <v>85.989637305699546</v>
      </c>
      <c r="U425">
        <v>83.154058721934391</v>
      </c>
      <c r="V425">
        <v>2.0537164504176544</v>
      </c>
      <c r="W425">
        <v>60.548726933139854</v>
      </c>
      <c r="X425">
        <v>99</v>
      </c>
      <c r="Y425">
        <v>127639</v>
      </c>
      <c r="AD425">
        <v>1735</v>
      </c>
      <c r="AE425">
        <v>1736</v>
      </c>
      <c r="AF425">
        <v>1736</v>
      </c>
      <c r="AG425">
        <v>1737</v>
      </c>
      <c r="AH425">
        <v>1736</v>
      </c>
      <c r="AI425">
        <v>1737</v>
      </c>
      <c r="AJ425">
        <v>1737</v>
      </c>
      <c r="AK425">
        <v>1737</v>
      </c>
      <c r="AL425">
        <v>1737</v>
      </c>
      <c r="AM425">
        <v>1737</v>
      </c>
      <c r="AN425">
        <v>160</v>
      </c>
    </row>
    <row r="426" spans="1:40" x14ac:dyDescent="0.3">
      <c r="A426">
        <v>7</v>
      </c>
      <c r="B426">
        <v>2023</v>
      </c>
      <c r="C426">
        <v>99</v>
      </c>
      <c r="D426">
        <v>99</v>
      </c>
      <c r="E426">
        <v>31915</v>
      </c>
      <c r="F426">
        <v>99</v>
      </c>
      <c r="G426">
        <v>6</v>
      </c>
      <c r="H426">
        <v>85454</v>
      </c>
      <c r="I426">
        <v>85.717418728205274</v>
      </c>
      <c r="J426">
        <v>12.481443661147336</v>
      </c>
      <c r="K426">
        <v>14.684423522799264</v>
      </c>
      <c r="M426">
        <v>58.200405161713007</v>
      </c>
      <c r="O426">
        <v>11.842091708322076</v>
      </c>
      <c r="P426">
        <v>48.586029248188083</v>
      </c>
      <c r="Q426">
        <v>47.774728362682652</v>
      </c>
      <c r="R426">
        <v>126.28339967220791</v>
      </c>
      <c r="S426">
        <v>127.02244126289172</v>
      </c>
      <c r="T426">
        <v>87.60035574695128</v>
      </c>
      <c r="U426">
        <v>84.361841458563106</v>
      </c>
      <c r="V426">
        <v>2.2029798616519329</v>
      </c>
      <c r="W426">
        <v>60.755072904720691</v>
      </c>
      <c r="X426">
        <v>99</v>
      </c>
      <c r="Y426">
        <v>0</v>
      </c>
      <c r="AD426">
        <v>85394</v>
      </c>
      <c r="AE426">
        <v>85398</v>
      </c>
      <c r="AF426">
        <v>85395</v>
      </c>
      <c r="AG426">
        <v>85423</v>
      </c>
      <c r="AH426">
        <v>85407</v>
      </c>
      <c r="AI426">
        <v>85408</v>
      </c>
      <c r="AJ426">
        <v>85420</v>
      </c>
      <c r="AK426">
        <v>85423</v>
      </c>
      <c r="AL426">
        <v>85454</v>
      </c>
      <c r="AM426">
        <v>85454</v>
      </c>
      <c r="AN426">
        <v>171</v>
      </c>
    </row>
    <row r="427" spans="1:40" x14ac:dyDescent="0.3">
      <c r="A427">
        <v>7</v>
      </c>
      <c r="B427">
        <v>2023</v>
      </c>
      <c r="C427">
        <v>99</v>
      </c>
      <c r="D427">
        <v>99</v>
      </c>
      <c r="E427">
        <v>31915</v>
      </c>
      <c r="F427">
        <v>99</v>
      </c>
      <c r="G427">
        <v>6</v>
      </c>
      <c r="H427">
        <v>8631</v>
      </c>
      <c r="I427">
        <v>81.774255590314198</v>
      </c>
      <c r="J427">
        <v>11.627963242991761</v>
      </c>
      <c r="K427">
        <v>13.166469015230778</v>
      </c>
      <c r="M427">
        <v>58.667596791070743</v>
      </c>
      <c r="O427">
        <v>12.375696378830041</v>
      </c>
      <c r="P427">
        <v>52.000580990006966</v>
      </c>
      <c r="Q427">
        <v>49.253396818023475</v>
      </c>
      <c r="R427">
        <v>148.88846332404827</v>
      </c>
      <c r="S427">
        <v>141.2269034354689</v>
      </c>
      <c r="T427">
        <v>91.17930714865031</v>
      </c>
      <c r="U427">
        <v>83.544456030587298</v>
      </c>
      <c r="V427">
        <v>1.5385057722390203</v>
      </c>
      <c r="W427">
        <v>61.809755532383257</v>
      </c>
      <c r="X427">
        <v>99</v>
      </c>
      <c r="Y427">
        <v>0</v>
      </c>
      <c r="AD427">
        <v>8597</v>
      </c>
      <c r="AE427">
        <v>8601</v>
      </c>
      <c r="AF427">
        <v>8606</v>
      </c>
      <c r="AG427">
        <v>8616</v>
      </c>
      <c r="AH427">
        <v>8606</v>
      </c>
      <c r="AI427">
        <v>8611</v>
      </c>
      <c r="AJ427">
        <v>8616</v>
      </c>
      <c r="AK427">
        <v>8616</v>
      </c>
      <c r="AL427">
        <v>8631</v>
      </c>
      <c r="AM427">
        <v>8631</v>
      </c>
      <c r="AN427">
        <v>181</v>
      </c>
    </row>
    <row r="428" spans="1:40" x14ac:dyDescent="0.3">
      <c r="A428">
        <v>7</v>
      </c>
      <c r="B428">
        <v>2023</v>
      </c>
      <c r="C428">
        <v>99</v>
      </c>
      <c r="D428">
        <v>99</v>
      </c>
      <c r="E428">
        <v>31915</v>
      </c>
      <c r="F428">
        <v>99</v>
      </c>
      <c r="G428">
        <v>6</v>
      </c>
      <c r="H428">
        <v>8233</v>
      </c>
      <c r="I428">
        <v>87.373156807968044</v>
      </c>
      <c r="J428">
        <v>14.500956165404197</v>
      </c>
      <c r="K428">
        <v>16.488223602484474</v>
      </c>
      <c r="M428">
        <v>61.558086956521755</v>
      </c>
      <c r="O428">
        <v>12.190524618628203</v>
      </c>
      <c r="P428">
        <v>44.031040476781726</v>
      </c>
      <c r="Q428">
        <v>43.471055900621117</v>
      </c>
      <c r="R428">
        <v>120.54967133821155</v>
      </c>
      <c r="S428">
        <v>121.05866302864938</v>
      </c>
      <c r="T428">
        <v>88.072974614356752</v>
      </c>
      <c r="U428">
        <v>86.292092797279238</v>
      </c>
      <c r="V428">
        <v>1.9872674370802821</v>
      </c>
      <c r="W428">
        <v>59.372525203449555</v>
      </c>
      <c r="X428">
        <v>99</v>
      </c>
      <c r="Y428">
        <v>0</v>
      </c>
      <c r="AD428">
        <v>8053</v>
      </c>
      <c r="AE428">
        <v>8050</v>
      </c>
      <c r="AF428">
        <v>8061</v>
      </c>
      <c r="AG428">
        <v>8063</v>
      </c>
      <c r="AH428">
        <v>8054</v>
      </c>
      <c r="AI428">
        <v>8050</v>
      </c>
      <c r="AJ428">
        <v>8063</v>
      </c>
      <c r="AK428">
        <v>8063</v>
      </c>
      <c r="AL428">
        <v>8233</v>
      </c>
      <c r="AM428">
        <v>8233</v>
      </c>
      <c r="AN428">
        <v>470</v>
      </c>
    </row>
    <row r="429" spans="1:40" x14ac:dyDescent="0.3">
      <c r="A429">
        <v>7</v>
      </c>
      <c r="B429">
        <v>2023</v>
      </c>
      <c r="C429">
        <v>99</v>
      </c>
      <c r="D429">
        <v>99</v>
      </c>
      <c r="E429">
        <v>31915</v>
      </c>
      <c r="F429">
        <v>99</v>
      </c>
      <c r="G429">
        <v>6</v>
      </c>
      <c r="H429">
        <v>67128</v>
      </c>
      <c r="I429">
        <v>81.193548146825648</v>
      </c>
      <c r="J429">
        <v>12.634579940950204</v>
      </c>
      <c r="K429">
        <v>14.58661278778494</v>
      </c>
      <c r="M429">
        <v>57.157321364665776</v>
      </c>
      <c r="O429">
        <v>11.417724047462968</v>
      </c>
      <c r="P429">
        <v>47.111121049493136</v>
      </c>
      <c r="Q429">
        <v>47.341681574239722</v>
      </c>
      <c r="R429">
        <v>123.17372508683272</v>
      </c>
      <c r="S429">
        <v>122.26194025400989</v>
      </c>
      <c r="T429">
        <v>87.552681444405252</v>
      </c>
      <c r="U429">
        <v>82.86380050053674</v>
      </c>
      <c r="V429">
        <v>1.9520328468347312</v>
      </c>
      <c r="W429">
        <v>60.652559289715185</v>
      </c>
      <c r="X429">
        <v>99</v>
      </c>
      <c r="Y429">
        <v>0</v>
      </c>
      <c r="AD429">
        <v>67062</v>
      </c>
      <c r="AE429">
        <v>67064</v>
      </c>
      <c r="AF429">
        <v>67071</v>
      </c>
      <c r="AG429">
        <v>67084</v>
      </c>
      <c r="AH429">
        <v>67080</v>
      </c>
      <c r="AI429">
        <v>67080</v>
      </c>
      <c r="AJ429">
        <v>67083</v>
      </c>
      <c r="AK429">
        <v>67084</v>
      </c>
      <c r="AL429">
        <v>67128</v>
      </c>
      <c r="AM429">
        <v>67128</v>
      </c>
      <c r="AN429">
        <v>643</v>
      </c>
    </row>
    <row r="430" spans="1:40" x14ac:dyDescent="0.3">
      <c r="A430">
        <v>8</v>
      </c>
      <c r="B430">
        <v>2023</v>
      </c>
      <c r="C430">
        <v>99</v>
      </c>
      <c r="D430">
        <v>99</v>
      </c>
      <c r="E430">
        <v>31915</v>
      </c>
      <c r="F430">
        <v>170</v>
      </c>
      <c r="G430">
        <v>99</v>
      </c>
      <c r="H430">
        <v>716328</v>
      </c>
      <c r="I430">
        <v>85.232086613962181</v>
      </c>
      <c r="J430">
        <v>12.691234879979648</v>
      </c>
      <c r="K430">
        <v>14.862071327868575</v>
      </c>
      <c r="L430">
        <v>14.389863709687598</v>
      </c>
      <c r="M430">
        <v>59.119128191739215</v>
      </c>
      <c r="N430">
        <v>59.323219957150513</v>
      </c>
      <c r="O430">
        <v>11.745736011676899</v>
      </c>
      <c r="P430">
        <v>47.795698138742239</v>
      </c>
      <c r="Q430">
        <v>47.03694080740528</v>
      </c>
      <c r="R430">
        <v>125.99640237447456</v>
      </c>
      <c r="S430">
        <v>126.5750534500326</v>
      </c>
      <c r="T430">
        <v>88.433603442750709</v>
      </c>
      <c r="U430">
        <v>84.944766578018786</v>
      </c>
      <c r="V430">
        <v>2.170836447888925</v>
      </c>
      <c r="W430">
        <v>60.526786611719757</v>
      </c>
      <c r="X430">
        <v>1</v>
      </c>
      <c r="Y430">
        <v>236546</v>
      </c>
      <c r="AD430">
        <v>478670</v>
      </c>
      <c r="AE430">
        <v>478775</v>
      </c>
      <c r="AF430">
        <v>478799</v>
      </c>
      <c r="AG430">
        <v>478953</v>
      </c>
      <c r="AH430">
        <v>478816</v>
      </c>
      <c r="AI430">
        <v>478793</v>
      </c>
      <c r="AJ430">
        <v>478927</v>
      </c>
      <c r="AK430">
        <v>478952</v>
      </c>
      <c r="AL430">
        <v>480546</v>
      </c>
      <c r="AM430">
        <v>480546</v>
      </c>
    </row>
    <row r="431" spans="1:40" x14ac:dyDescent="0.3">
      <c r="A431">
        <v>8</v>
      </c>
      <c r="B431">
        <v>2023</v>
      </c>
      <c r="C431">
        <v>99</v>
      </c>
      <c r="D431">
        <v>99</v>
      </c>
      <c r="E431">
        <v>31915</v>
      </c>
      <c r="F431">
        <v>170</v>
      </c>
      <c r="G431">
        <v>99</v>
      </c>
      <c r="H431">
        <v>729386</v>
      </c>
      <c r="I431">
        <v>83.434747691901151</v>
      </c>
      <c r="J431">
        <v>12.667194193655529</v>
      </c>
      <c r="K431">
        <v>14.865440994398799</v>
      </c>
      <c r="L431">
        <v>14.328369125102762</v>
      </c>
      <c r="M431">
        <v>58.385196569372177</v>
      </c>
      <c r="N431">
        <v>58.753459690783153</v>
      </c>
      <c r="O431">
        <v>11.617219660677303</v>
      </c>
      <c r="P431">
        <v>47.913097035845681</v>
      </c>
      <c r="Q431">
        <v>47.181747866833085</v>
      </c>
      <c r="R431">
        <v>126.86775376772368</v>
      </c>
      <c r="S431">
        <v>126.96728675637304</v>
      </c>
      <c r="T431">
        <v>87.974983996902111</v>
      </c>
      <c r="U431">
        <v>84.163050577947502</v>
      </c>
      <c r="V431">
        <v>2.1982468007432687</v>
      </c>
      <c r="W431">
        <v>60.527547827899085</v>
      </c>
      <c r="X431">
        <v>2</v>
      </c>
      <c r="Y431">
        <v>239755</v>
      </c>
      <c r="AD431">
        <v>488569</v>
      </c>
      <c r="AE431">
        <v>488657</v>
      </c>
      <c r="AF431">
        <v>488714</v>
      </c>
      <c r="AG431">
        <v>488854</v>
      </c>
      <c r="AH431">
        <v>488706</v>
      </c>
      <c r="AI431">
        <v>488710</v>
      </c>
      <c r="AJ431">
        <v>488823</v>
      </c>
      <c r="AK431">
        <v>488854</v>
      </c>
      <c r="AL431">
        <v>490530</v>
      </c>
      <c r="AM431">
        <v>490530</v>
      </c>
    </row>
    <row r="432" spans="1:40" x14ac:dyDescent="0.3">
      <c r="A432">
        <v>8</v>
      </c>
      <c r="B432">
        <v>2023</v>
      </c>
      <c r="C432">
        <v>99</v>
      </c>
      <c r="D432">
        <v>99</v>
      </c>
      <c r="E432">
        <v>31915</v>
      </c>
      <c r="F432">
        <v>176</v>
      </c>
      <c r="G432">
        <v>99</v>
      </c>
      <c r="H432">
        <v>7924</v>
      </c>
      <c r="I432">
        <v>85.091052498737696</v>
      </c>
      <c r="J432">
        <v>12.781613891726241</v>
      </c>
      <c r="K432">
        <v>14.563118938233824</v>
      </c>
      <c r="M432">
        <v>57.621975497702891</v>
      </c>
      <c r="O432">
        <v>11.798800714467928</v>
      </c>
      <c r="P432">
        <v>47.737366003062782</v>
      </c>
      <c r="Q432">
        <v>47.005614393262718</v>
      </c>
      <c r="R432">
        <v>122.92484369018752</v>
      </c>
      <c r="S432">
        <v>121.09849451390664</v>
      </c>
      <c r="T432">
        <v>87.408380030565525</v>
      </c>
      <c r="U432">
        <v>83.369001528273245</v>
      </c>
      <c r="V432">
        <v>1.7815050465075788</v>
      </c>
      <c r="W432">
        <v>60.056158505805158</v>
      </c>
      <c r="X432">
        <v>1</v>
      </c>
      <c r="Y432">
        <v>0</v>
      </c>
      <c r="AD432">
        <v>7832</v>
      </c>
      <c r="AE432">
        <v>7836</v>
      </c>
      <c r="AF432">
        <v>7836</v>
      </c>
      <c r="AG432">
        <v>7838</v>
      </c>
      <c r="AH432">
        <v>7836</v>
      </c>
      <c r="AI432">
        <v>7837</v>
      </c>
      <c r="AJ432">
        <v>7837</v>
      </c>
      <c r="AK432">
        <v>7838</v>
      </c>
      <c r="AL432">
        <v>7852</v>
      </c>
      <c r="AM432">
        <v>7852</v>
      </c>
    </row>
    <row r="433" spans="1:42" x14ac:dyDescent="0.3">
      <c r="A433">
        <v>8</v>
      </c>
      <c r="B433">
        <v>2023</v>
      </c>
      <c r="C433">
        <v>99</v>
      </c>
      <c r="D433">
        <v>99</v>
      </c>
      <c r="E433">
        <v>31915</v>
      </c>
      <c r="F433">
        <v>176</v>
      </c>
      <c r="G433">
        <v>99</v>
      </c>
      <c r="H433">
        <v>7426</v>
      </c>
      <c r="I433">
        <v>84.390740640991098</v>
      </c>
      <c r="J433">
        <v>13.061877998629191</v>
      </c>
      <c r="K433">
        <v>14.915221263186757</v>
      </c>
      <c r="M433">
        <v>56.793999177969354</v>
      </c>
      <c r="O433">
        <v>11.708151801616603</v>
      </c>
      <c r="P433">
        <v>47.540147985749513</v>
      </c>
      <c r="Q433">
        <v>46.986845711153741</v>
      </c>
      <c r="R433">
        <v>119.08015894765688</v>
      </c>
      <c r="S433">
        <v>117.24345800794627</v>
      </c>
      <c r="T433">
        <v>87.133442622951264</v>
      </c>
      <c r="U433">
        <v>82.751530054644974</v>
      </c>
      <c r="V433">
        <v>1.8533432645575636</v>
      </c>
      <c r="W433">
        <v>59.444115270670608</v>
      </c>
      <c r="X433">
        <v>2</v>
      </c>
      <c r="Y433">
        <v>0</v>
      </c>
      <c r="AD433">
        <v>7295</v>
      </c>
      <c r="AE433">
        <v>7299</v>
      </c>
      <c r="AF433">
        <v>7297</v>
      </c>
      <c r="AG433">
        <v>7299</v>
      </c>
      <c r="AH433">
        <v>7298</v>
      </c>
      <c r="AI433">
        <v>7298</v>
      </c>
      <c r="AJ433">
        <v>7298</v>
      </c>
      <c r="AK433">
        <v>7299</v>
      </c>
      <c r="AL433">
        <v>7320</v>
      </c>
      <c r="AM433">
        <v>7320</v>
      </c>
    </row>
    <row r="434" spans="1:42" x14ac:dyDescent="0.3">
      <c r="A434">
        <v>9</v>
      </c>
      <c r="B434">
        <v>2023</v>
      </c>
      <c r="C434">
        <v>99</v>
      </c>
      <c r="D434">
        <v>99</v>
      </c>
      <c r="E434">
        <v>31915</v>
      </c>
      <c r="G434">
        <v>3</v>
      </c>
      <c r="H434">
        <v>14719</v>
      </c>
      <c r="I434">
        <v>85.227603777430375</v>
      </c>
      <c r="J434">
        <v>12.976383526383543</v>
      </c>
      <c r="K434">
        <v>15.10629760755282</v>
      </c>
      <c r="L434">
        <v>14.396344490409923</v>
      </c>
      <c r="M434">
        <v>60.222787254586279</v>
      </c>
      <c r="N434">
        <v>60.084488218661797</v>
      </c>
      <c r="O434">
        <v>12.33697983697979</v>
      </c>
      <c r="P434">
        <v>47.789360789360792</v>
      </c>
      <c r="Q434">
        <v>47.537380671457683</v>
      </c>
      <c r="R434">
        <v>124.09470184470185</v>
      </c>
      <c r="S434">
        <v>125.42910767910764</v>
      </c>
      <c r="T434">
        <v>87.848028138989207</v>
      </c>
      <c r="U434">
        <v>86.406501811980448</v>
      </c>
      <c r="V434">
        <v>2.1299140811692774</v>
      </c>
      <c r="W434">
        <v>60.544058699639919</v>
      </c>
      <c r="X434">
        <v>1</v>
      </c>
      <c r="Y434">
        <v>5334</v>
      </c>
      <c r="AD434">
        <v>9324</v>
      </c>
      <c r="AE434">
        <v>9321</v>
      </c>
      <c r="AF434">
        <v>9324</v>
      </c>
      <c r="AG434">
        <v>9324</v>
      </c>
      <c r="AH434">
        <v>9324</v>
      </c>
      <c r="AI434">
        <v>9323</v>
      </c>
      <c r="AJ434">
        <v>9324</v>
      </c>
      <c r="AK434">
        <v>9324</v>
      </c>
      <c r="AL434">
        <v>9382</v>
      </c>
      <c r="AM434">
        <v>9382</v>
      </c>
    </row>
    <row r="435" spans="1:42" x14ac:dyDescent="0.3">
      <c r="A435">
        <v>9</v>
      </c>
      <c r="B435">
        <v>2023</v>
      </c>
      <c r="C435">
        <v>99</v>
      </c>
      <c r="D435">
        <v>99</v>
      </c>
      <c r="E435">
        <v>31915</v>
      </c>
      <c r="G435">
        <v>4</v>
      </c>
      <c r="H435">
        <v>41858</v>
      </c>
      <c r="I435">
        <v>85.258617229680993</v>
      </c>
      <c r="J435">
        <v>12.192778015790481</v>
      </c>
      <c r="K435">
        <v>14.427050835015541</v>
      </c>
      <c r="L435">
        <v>14.417050388054998</v>
      </c>
      <c r="M435">
        <v>60.737590995289843</v>
      </c>
      <c r="N435">
        <v>60.848627597901839</v>
      </c>
      <c r="O435">
        <v>11.228548712617092</v>
      </c>
      <c r="P435">
        <v>46.300012235409277</v>
      </c>
      <c r="Q435">
        <v>45.734581497797357</v>
      </c>
      <c r="R435">
        <v>123.45504587155961</v>
      </c>
      <c r="S435">
        <v>125.0517399547428</v>
      </c>
      <c r="T435">
        <v>88.869378779549251</v>
      </c>
      <c r="U435">
        <v>85.822576507238622</v>
      </c>
      <c r="V435">
        <v>2.234272819225064</v>
      </c>
      <c r="W435">
        <v>60.796980266615698</v>
      </c>
      <c r="X435">
        <v>1</v>
      </c>
      <c r="Y435">
        <v>25453</v>
      </c>
      <c r="AD435">
        <v>16339</v>
      </c>
      <c r="AE435">
        <v>16347</v>
      </c>
      <c r="AF435">
        <v>16348</v>
      </c>
      <c r="AG435">
        <v>16351</v>
      </c>
      <c r="AH435">
        <v>16346</v>
      </c>
      <c r="AI435">
        <v>16344</v>
      </c>
      <c r="AJ435">
        <v>16350</v>
      </c>
      <c r="AK435">
        <v>16351</v>
      </c>
      <c r="AL435">
        <v>16371</v>
      </c>
      <c r="AM435">
        <v>16371</v>
      </c>
    </row>
    <row r="436" spans="1:42" x14ac:dyDescent="0.3">
      <c r="A436">
        <v>9</v>
      </c>
      <c r="B436">
        <v>2023</v>
      </c>
      <c r="C436">
        <v>99</v>
      </c>
      <c r="D436">
        <v>99</v>
      </c>
      <c r="E436">
        <v>31915</v>
      </c>
      <c r="G436">
        <v>5</v>
      </c>
      <c r="H436">
        <v>625536</v>
      </c>
      <c r="I436">
        <v>85.222193414936896</v>
      </c>
      <c r="J436">
        <v>12.713209388415098</v>
      </c>
      <c r="K436">
        <v>14.872003242894852</v>
      </c>
      <c r="L436">
        <v>14.392458833052862</v>
      </c>
      <c r="M436">
        <v>58.999392186365718</v>
      </c>
      <c r="N436">
        <v>59.029027628791567</v>
      </c>
      <c r="O436">
        <v>11.769954671368671</v>
      </c>
      <c r="P436">
        <v>47.858268545977054</v>
      </c>
      <c r="Q436">
        <v>47.093472112488975</v>
      </c>
      <c r="R436">
        <v>126.03795917900112</v>
      </c>
      <c r="S436">
        <v>126.61685771126513</v>
      </c>
      <c r="T436">
        <v>88.379838060191716</v>
      </c>
      <c r="U436">
        <v>84.85118876779336</v>
      </c>
      <c r="V436">
        <v>2.1587938544797538</v>
      </c>
      <c r="W436">
        <v>60.493937998772246</v>
      </c>
      <c r="X436">
        <v>1</v>
      </c>
      <c r="Y436">
        <v>188001</v>
      </c>
      <c r="AD436">
        <v>436538</v>
      </c>
      <c r="AE436">
        <v>436647</v>
      </c>
      <c r="AF436">
        <v>436666</v>
      </c>
      <c r="AG436">
        <v>436810</v>
      </c>
      <c r="AH436">
        <v>436685</v>
      </c>
      <c r="AI436">
        <v>436665</v>
      </c>
      <c r="AJ436">
        <v>436785</v>
      </c>
      <c r="AK436">
        <v>436809</v>
      </c>
      <c r="AL436">
        <v>438311</v>
      </c>
      <c r="AM436">
        <v>438311</v>
      </c>
    </row>
    <row r="437" spans="1:42" x14ac:dyDescent="0.3">
      <c r="A437">
        <v>9</v>
      </c>
      <c r="B437">
        <v>2023</v>
      </c>
      <c r="C437">
        <v>99</v>
      </c>
      <c r="D437">
        <v>99</v>
      </c>
      <c r="E437">
        <v>31915</v>
      </c>
      <c r="G437">
        <v>6</v>
      </c>
      <c r="H437">
        <v>36777</v>
      </c>
      <c r="I437">
        <v>85.263148163253987</v>
      </c>
      <c r="J437">
        <v>12.594029850746267</v>
      </c>
      <c r="K437">
        <v>14.903709098475684</v>
      </c>
      <c r="L437">
        <v>14.315666150936877</v>
      </c>
      <c r="M437">
        <v>59.173282005930801</v>
      </c>
      <c r="N437">
        <v>60.077773181661399</v>
      </c>
      <c r="O437">
        <v>11.371566741199084</v>
      </c>
      <c r="P437">
        <v>48.089457533676608</v>
      </c>
      <c r="Q437">
        <v>47.107932379713922</v>
      </c>
      <c r="R437">
        <v>128.46414643024281</v>
      </c>
      <c r="S437">
        <v>127.31210025479697</v>
      </c>
      <c r="T437">
        <v>89.243729201331618</v>
      </c>
      <c r="U437">
        <v>85.059556988352512</v>
      </c>
      <c r="V437">
        <v>2.3096792477294152</v>
      </c>
      <c r="W437">
        <v>60.626342551050918</v>
      </c>
      <c r="X437">
        <v>1</v>
      </c>
      <c r="Y437">
        <v>17495</v>
      </c>
      <c r="AD437">
        <v>19229</v>
      </c>
      <c r="AE437">
        <v>19223</v>
      </c>
      <c r="AF437">
        <v>19224</v>
      </c>
      <c r="AG437">
        <v>19231</v>
      </c>
      <c r="AH437">
        <v>19227</v>
      </c>
      <c r="AI437">
        <v>19225</v>
      </c>
      <c r="AJ437">
        <v>19231</v>
      </c>
      <c r="AK437">
        <v>19231</v>
      </c>
      <c r="AL437">
        <v>19232</v>
      </c>
      <c r="AM437">
        <v>19232</v>
      </c>
    </row>
    <row r="438" spans="1:42" x14ac:dyDescent="0.3">
      <c r="A438">
        <v>9</v>
      </c>
      <c r="B438">
        <v>2023</v>
      </c>
      <c r="C438">
        <v>99</v>
      </c>
      <c r="D438">
        <v>99</v>
      </c>
      <c r="E438">
        <v>31915</v>
      </c>
      <c r="G438">
        <v>7</v>
      </c>
      <c r="H438">
        <v>208</v>
      </c>
      <c r="I438">
        <v>85.90144230769225</v>
      </c>
      <c r="J438">
        <v>13.54130434782609</v>
      </c>
      <c r="K438">
        <v>17.283695652173915</v>
      </c>
      <c r="L438">
        <v>14.630476190476186</v>
      </c>
      <c r="M438">
        <v>59.582608695652176</v>
      </c>
      <c r="N438">
        <v>59.165238095238117</v>
      </c>
      <c r="O438">
        <v>12.508695652173921</v>
      </c>
      <c r="P438">
        <v>49.206521739130437</v>
      </c>
      <c r="Q438">
        <v>49.266304347826086</v>
      </c>
      <c r="R438">
        <v>139.27717391304347</v>
      </c>
      <c r="S438">
        <v>143.42391304347825</v>
      </c>
      <c r="T438">
        <v>88.478074866310195</v>
      </c>
      <c r="U438">
        <v>86.844919786096199</v>
      </c>
      <c r="V438">
        <v>3.7423913043478274</v>
      </c>
      <c r="W438">
        <v>59.418269230769241</v>
      </c>
      <c r="X438">
        <v>1</v>
      </c>
      <c r="Y438">
        <v>21</v>
      </c>
      <c r="AD438">
        <v>184</v>
      </c>
      <c r="AE438">
        <v>184</v>
      </c>
      <c r="AF438">
        <v>184</v>
      </c>
      <c r="AG438">
        <v>184</v>
      </c>
      <c r="AH438">
        <v>184</v>
      </c>
      <c r="AI438">
        <v>184</v>
      </c>
      <c r="AJ438">
        <v>184</v>
      </c>
      <c r="AK438">
        <v>184</v>
      </c>
      <c r="AL438">
        <v>187</v>
      </c>
      <c r="AM438">
        <v>187</v>
      </c>
    </row>
    <row r="439" spans="1:42" x14ac:dyDescent="0.3">
      <c r="A439">
        <v>9</v>
      </c>
      <c r="B439">
        <v>2023</v>
      </c>
      <c r="C439">
        <v>99</v>
      </c>
      <c r="D439">
        <v>99</v>
      </c>
      <c r="E439">
        <v>31915</v>
      </c>
      <c r="G439">
        <v>8</v>
      </c>
      <c r="H439">
        <v>1531</v>
      </c>
      <c r="I439">
        <v>89.985538863487989</v>
      </c>
      <c r="J439">
        <v>14.316757599376462</v>
      </c>
      <c r="K439">
        <v>16.700156006240235</v>
      </c>
      <c r="L439">
        <v>14.711900826446284</v>
      </c>
      <c r="M439">
        <v>61.811388455538093</v>
      </c>
      <c r="N439">
        <v>56.294560669456061</v>
      </c>
      <c r="O439">
        <v>12.476695245518322</v>
      </c>
      <c r="P439">
        <v>43.274999999999999</v>
      </c>
      <c r="Q439">
        <v>41.600624024961</v>
      </c>
      <c r="R439">
        <v>122.14809041309429</v>
      </c>
      <c r="S439">
        <v>118.25798908807482</v>
      </c>
      <c r="T439">
        <v>90.314860681114496</v>
      </c>
      <c r="U439">
        <v>88.726470588235344</v>
      </c>
      <c r="V439">
        <v>2.3833984068637779</v>
      </c>
      <c r="W439">
        <v>59.465055519268454</v>
      </c>
      <c r="X439">
        <v>1</v>
      </c>
      <c r="Y439">
        <v>242</v>
      </c>
      <c r="AD439">
        <v>1283</v>
      </c>
      <c r="AE439">
        <v>1282</v>
      </c>
      <c r="AF439">
        <v>1283</v>
      </c>
      <c r="AG439">
        <v>1283</v>
      </c>
      <c r="AH439">
        <v>1280</v>
      </c>
      <c r="AI439">
        <v>1282</v>
      </c>
      <c r="AJ439">
        <v>1283</v>
      </c>
      <c r="AK439">
        <v>1283</v>
      </c>
      <c r="AL439">
        <v>1292</v>
      </c>
      <c r="AM439">
        <v>1292</v>
      </c>
    </row>
    <row r="440" spans="1:42" x14ac:dyDescent="0.3">
      <c r="A440">
        <v>9</v>
      </c>
      <c r="B440">
        <v>2023</v>
      </c>
      <c r="C440">
        <v>99</v>
      </c>
      <c r="D440">
        <v>99</v>
      </c>
      <c r="E440">
        <v>31915</v>
      </c>
      <c r="G440">
        <v>12</v>
      </c>
      <c r="H440">
        <v>3623</v>
      </c>
      <c r="I440">
        <v>83.981010212530975</v>
      </c>
      <c r="J440">
        <v>11.644882108183085</v>
      </c>
      <c r="K440">
        <v>13.351982256722987</v>
      </c>
      <c r="M440">
        <v>58.9052952592182</v>
      </c>
      <c r="O440">
        <v>11.440354767184056</v>
      </c>
      <c r="P440">
        <v>46.854409317803665</v>
      </c>
      <c r="Q440">
        <v>46.172996950374277</v>
      </c>
      <c r="R440">
        <v>118.26032714166898</v>
      </c>
      <c r="S440">
        <v>117.65133037694017</v>
      </c>
      <c r="T440">
        <v>87.289925476124495</v>
      </c>
      <c r="U440">
        <v>83.042947833287343</v>
      </c>
      <c r="V440">
        <v>1.7071001485399098</v>
      </c>
      <c r="W440">
        <v>61.478884902014926</v>
      </c>
      <c r="X440">
        <v>1</v>
      </c>
      <c r="Y440">
        <v>0</v>
      </c>
      <c r="AD440">
        <v>3605</v>
      </c>
      <c r="AE440">
        <v>3607</v>
      </c>
      <c r="AF440">
        <v>3606</v>
      </c>
      <c r="AG440">
        <v>3608</v>
      </c>
      <c r="AH440">
        <v>3606</v>
      </c>
      <c r="AI440">
        <v>3607</v>
      </c>
      <c r="AJ440">
        <v>3607</v>
      </c>
      <c r="AK440">
        <v>3608</v>
      </c>
      <c r="AL440">
        <v>3623</v>
      </c>
      <c r="AM440">
        <v>3623</v>
      </c>
    </row>
    <row r="441" spans="1:42" x14ac:dyDescent="0.3">
      <c r="A441">
        <v>9</v>
      </c>
      <c r="B441">
        <v>2023</v>
      </c>
      <c r="C441">
        <v>99</v>
      </c>
      <c r="D441">
        <v>99</v>
      </c>
      <c r="E441">
        <v>31915</v>
      </c>
      <c r="G441">
        <v>3</v>
      </c>
      <c r="H441">
        <v>15246</v>
      </c>
      <c r="I441">
        <v>84.14106650924839</v>
      </c>
      <c r="J441">
        <v>13.089653501332712</v>
      </c>
      <c r="K441">
        <v>14.982382164061653</v>
      </c>
      <c r="L441">
        <v>14.263406735751269</v>
      </c>
      <c r="M441">
        <v>58.672167696595203</v>
      </c>
      <c r="N441">
        <v>59.568514623253314</v>
      </c>
      <c r="O441">
        <v>12.196631936030984</v>
      </c>
      <c r="P441">
        <v>47.635934092561186</v>
      </c>
      <c r="Q441">
        <v>46.898194158283843</v>
      </c>
      <c r="R441">
        <v>139.63435909861889</v>
      </c>
      <c r="S441">
        <v>139.65737824085289</v>
      </c>
      <c r="T441">
        <v>89.209339462860143</v>
      </c>
      <c r="U441">
        <v>85.263585773046245</v>
      </c>
      <c r="V441">
        <v>1.8927286627289419</v>
      </c>
      <c r="W441">
        <v>60.535222353404144</v>
      </c>
      <c r="X441">
        <v>2</v>
      </c>
      <c r="Y441">
        <v>6976</v>
      </c>
      <c r="AD441">
        <v>8254</v>
      </c>
      <c r="AE441">
        <v>8253</v>
      </c>
      <c r="AF441">
        <v>8254</v>
      </c>
      <c r="AG441">
        <v>8254</v>
      </c>
      <c r="AH441">
        <v>8254</v>
      </c>
      <c r="AI441">
        <v>8251</v>
      </c>
      <c r="AJ441">
        <v>8254</v>
      </c>
      <c r="AK441">
        <v>8254</v>
      </c>
      <c r="AL441">
        <v>8266</v>
      </c>
      <c r="AM441">
        <v>8266</v>
      </c>
    </row>
    <row r="442" spans="1:42" x14ac:dyDescent="0.3">
      <c r="A442">
        <v>9</v>
      </c>
      <c r="B442">
        <v>2023</v>
      </c>
      <c r="C442">
        <v>99</v>
      </c>
      <c r="D442">
        <v>99</v>
      </c>
      <c r="E442">
        <v>31915</v>
      </c>
      <c r="G442">
        <v>4</v>
      </c>
      <c r="H442">
        <v>40095</v>
      </c>
      <c r="I442">
        <v>83.494672652450561</v>
      </c>
      <c r="J442">
        <v>12.228727201921195</v>
      </c>
      <c r="K442">
        <v>14.377531152648023</v>
      </c>
      <c r="L442">
        <v>14.335879887699852</v>
      </c>
      <c r="M442">
        <v>60.157074247144486</v>
      </c>
      <c r="N442">
        <v>60.435100219995263</v>
      </c>
      <c r="O442">
        <v>10.993434114059564</v>
      </c>
      <c r="P442">
        <v>45.823391964691375</v>
      </c>
      <c r="Q442">
        <v>44.989811149328311</v>
      </c>
      <c r="R442">
        <v>123.89469244744356</v>
      </c>
      <c r="S442">
        <v>124.2818400051904</v>
      </c>
      <c r="T442">
        <v>88.76284677210279</v>
      </c>
      <c r="U442">
        <v>85.035403163080559</v>
      </c>
      <c r="V442">
        <v>2.1488039507268204</v>
      </c>
      <c r="W442">
        <v>60.821598703080191</v>
      </c>
      <c r="X442">
        <v>2</v>
      </c>
      <c r="Y442">
        <v>24645</v>
      </c>
      <c r="AD442">
        <v>15407</v>
      </c>
      <c r="AE442">
        <v>15408</v>
      </c>
      <c r="AF442">
        <v>15408</v>
      </c>
      <c r="AG442">
        <v>15413</v>
      </c>
      <c r="AH442">
        <v>15407</v>
      </c>
      <c r="AI442">
        <v>15409</v>
      </c>
      <c r="AJ442">
        <v>15412</v>
      </c>
      <c r="AK442">
        <v>15413</v>
      </c>
      <c r="AL442">
        <v>15428</v>
      </c>
      <c r="AM442">
        <v>15428</v>
      </c>
    </row>
    <row r="443" spans="1:42" x14ac:dyDescent="0.3">
      <c r="A443">
        <v>9</v>
      </c>
      <c r="B443">
        <v>2023</v>
      </c>
      <c r="C443">
        <v>99</v>
      </c>
      <c r="D443">
        <v>99</v>
      </c>
      <c r="E443">
        <v>31915</v>
      </c>
      <c r="G443">
        <v>5</v>
      </c>
      <c r="H443">
        <v>641845</v>
      </c>
      <c r="I443">
        <v>83.364134160123527</v>
      </c>
      <c r="J443">
        <v>12.67812915025212</v>
      </c>
      <c r="K443">
        <v>14.881549387393498</v>
      </c>
      <c r="L443">
        <v>14.323213928491972</v>
      </c>
      <c r="M443">
        <v>58.222827712467691</v>
      </c>
      <c r="N443">
        <v>58.44688988249888</v>
      </c>
      <c r="O443">
        <v>11.65006491083553</v>
      </c>
      <c r="P443">
        <v>48.006917762444701</v>
      </c>
      <c r="Q443">
        <v>47.284496150020686</v>
      </c>
      <c r="R443">
        <v>126.6861740401246</v>
      </c>
      <c r="S443">
        <v>126.82324143031749</v>
      </c>
      <c r="T443">
        <v>87.844715235387099</v>
      </c>
      <c r="U443">
        <v>84.038134993255554</v>
      </c>
      <c r="V443">
        <v>2.2034202371413762</v>
      </c>
      <c r="W443">
        <v>60.490657401709136</v>
      </c>
      <c r="X443">
        <v>2</v>
      </c>
      <c r="Y443">
        <v>193488</v>
      </c>
      <c r="AD443">
        <v>447262</v>
      </c>
      <c r="AE443">
        <v>447351</v>
      </c>
      <c r="AF443">
        <v>447405</v>
      </c>
      <c r="AG443">
        <v>447537</v>
      </c>
      <c r="AH443">
        <v>447399</v>
      </c>
      <c r="AI443">
        <v>447405</v>
      </c>
      <c r="AJ443">
        <v>447506</v>
      </c>
      <c r="AK443">
        <v>447537</v>
      </c>
      <c r="AL443">
        <v>449178</v>
      </c>
      <c r="AM443">
        <v>449178</v>
      </c>
    </row>
    <row r="444" spans="1:42" x14ac:dyDescent="0.3">
      <c r="A444">
        <v>9</v>
      </c>
      <c r="B444">
        <v>2023</v>
      </c>
      <c r="C444">
        <v>99</v>
      </c>
      <c r="D444">
        <v>99</v>
      </c>
      <c r="E444">
        <v>31915</v>
      </c>
      <c r="G444">
        <v>6</v>
      </c>
      <c r="H444">
        <v>34105</v>
      </c>
      <c r="I444">
        <v>84.067391878024353</v>
      </c>
      <c r="J444">
        <v>12.564806122449022</v>
      </c>
      <c r="K444">
        <v>14.727846938775492</v>
      </c>
      <c r="L444">
        <v>14.405657840011102</v>
      </c>
      <c r="M444">
        <v>59.466602040816277</v>
      </c>
      <c r="N444">
        <v>59.572395876863283</v>
      </c>
      <c r="O444">
        <v>11.106085803193388</v>
      </c>
      <c r="P444">
        <v>47.940462221315236</v>
      </c>
      <c r="Q444">
        <v>47.12570787204735</v>
      </c>
      <c r="R444">
        <v>126.93730551446204</v>
      </c>
      <c r="S444">
        <v>125.2630209661786</v>
      </c>
      <c r="T444">
        <v>89.166124509254303</v>
      </c>
      <c r="U444">
        <v>84.979819507470225</v>
      </c>
      <c r="V444">
        <v>2.1630408163264696</v>
      </c>
      <c r="W444">
        <v>60.684591702096448</v>
      </c>
      <c r="X444">
        <v>2</v>
      </c>
      <c r="Y444">
        <v>14486</v>
      </c>
      <c r="AD444">
        <v>19600</v>
      </c>
      <c r="AE444">
        <v>19600</v>
      </c>
      <c r="AF444">
        <v>19599</v>
      </c>
      <c r="AG444">
        <v>19603</v>
      </c>
      <c r="AH444">
        <v>19601</v>
      </c>
      <c r="AI444">
        <v>19601</v>
      </c>
      <c r="AJ444">
        <v>19603</v>
      </c>
      <c r="AK444">
        <v>19603</v>
      </c>
      <c r="AL444">
        <v>19613</v>
      </c>
      <c r="AM444">
        <v>19613</v>
      </c>
    </row>
    <row r="445" spans="1:42" x14ac:dyDescent="0.3">
      <c r="A445">
        <v>9</v>
      </c>
      <c r="B445">
        <v>2023</v>
      </c>
      <c r="C445">
        <v>99</v>
      </c>
      <c r="D445">
        <v>99</v>
      </c>
      <c r="E445">
        <v>31915</v>
      </c>
      <c r="G445">
        <v>7</v>
      </c>
      <c r="H445">
        <v>121</v>
      </c>
      <c r="I445">
        <v>96.473553719008237</v>
      </c>
      <c r="J445">
        <v>14.831999999999995</v>
      </c>
      <c r="K445">
        <v>18.675999999999998</v>
      </c>
      <c r="L445">
        <v>15.944285714285723</v>
      </c>
      <c r="M445">
        <v>62.627999999999986</v>
      </c>
      <c r="N445">
        <v>65.043809523809514</v>
      </c>
      <c r="O445">
        <v>12.444000000000001</v>
      </c>
      <c r="P445">
        <v>45.18</v>
      </c>
      <c r="Q445">
        <v>44.87</v>
      </c>
      <c r="R445">
        <v>141.47999999999999</v>
      </c>
      <c r="S445">
        <v>154.77000000000001</v>
      </c>
      <c r="T445">
        <v>91.404000000000011</v>
      </c>
      <c r="U445">
        <v>90.69</v>
      </c>
      <c r="V445">
        <v>3.8440000000000034</v>
      </c>
      <c r="W445">
        <v>58.528925619834702</v>
      </c>
      <c r="X445">
        <v>2</v>
      </c>
      <c r="Y445">
        <v>21</v>
      </c>
      <c r="AD445">
        <v>100</v>
      </c>
      <c r="AE445">
        <v>100</v>
      </c>
      <c r="AF445">
        <v>100</v>
      </c>
      <c r="AG445">
        <v>100</v>
      </c>
      <c r="AH445">
        <v>100</v>
      </c>
      <c r="AI445">
        <v>100</v>
      </c>
      <c r="AJ445">
        <v>100</v>
      </c>
      <c r="AK445">
        <v>100</v>
      </c>
      <c r="AL445">
        <v>100</v>
      </c>
      <c r="AM445">
        <v>100</v>
      </c>
    </row>
    <row r="446" spans="1:42" x14ac:dyDescent="0.3">
      <c r="A446">
        <v>9</v>
      </c>
      <c r="B446">
        <v>2023</v>
      </c>
      <c r="C446">
        <v>99</v>
      </c>
      <c r="D446">
        <v>99</v>
      </c>
      <c r="E446">
        <v>31915</v>
      </c>
      <c r="G446">
        <v>8</v>
      </c>
      <c r="H446">
        <v>1674</v>
      </c>
      <c r="I446">
        <v>90.862562724014566</v>
      </c>
      <c r="J446">
        <v>16.249573770491846</v>
      </c>
      <c r="K446">
        <v>18.814931237721023</v>
      </c>
      <c r="L446">
        <v>15.13841726618705</v>
      </c>
      <c r="M446">
        <v>63.166732154551397</v>
      </c>
      <c r="N446">
        <v>59.763597122302158</v>
      </c>
      <c r="O446">
        <v>12.786919555264902</v>
      </c>
      <c r="P446">
        <v>44.295350360183349</v>
      </c>
      <c r="Q446">
        <v>43.750982961992129</v>
      </c>
      <c r="R446">
        <v>124.06932635709612</v>
      </c>
      <c r="S446">
        <v>125.08044473512101</v>
      </c>
      <c r="T446">
        <v>91.697855750487335</v>
      </c>
      <c r="U446">
        <v>89.75074723846663</v>
      </c>
      <c r="V446">
        <v>2.5653574672291719</v>
      </c>
      <c r="W446">
        <v>58.068697729988045</v>
      </c>
      <c r="X446">
        <v>2</v>
      </c>
      <c r="Y446">
        <v>139</v>
      </c>
      <c r="AD446">
        <v>1525</v>
      </c>
      <c r="AE446">
        <v>1527</v>
      </c>
      <c r="AF446">
        <v>1529</v>
      </c>
      <c r="AG446">
        <v>1529</v>
      </c>
      <c r="AH446">
        <v>1527</v>
      </c>
      <c r="AI446">
        <v>1526</v>
      </c>
      <c r="AJ446">
        <v>1529</v>
      </c>
      <c r="AK446">
        <v>1529</v>
      </c>
      <c r="AL446">
        <v>1539</v>
      </c>
      <c r="AM446">
        <v>1539</v>
      </c>
    </row>
    <row r="447" spans="1:42" x14ac:dyDescent="0.3">
      <c r="A447">
        <v>9</v>
      </c>
      <c r="B447">
        <v>2023</v>
      </c>
      <c r="C447">
        <v>99</v>
      </c>
      <c r="D447">
        <v>99</v>
      </c>
      <c r="E447">
        <v>31915</v>
      </c>
      <c r="G447">
        <v>12</v>
      </c>
      <c r="H447">
        <v>3726</v>
      </c>
      <c r="I447">
        <v>84.417767042404549</v>
      </c>
      <c r="J447">
        <v>12.017061356297059</v>
      </c>
      <c r="K447">
        <v>13.787893462469729</v>
      </c>
      <c r="M447">
        <v>59.039225181598141</v>
      </c>
      <c r="O447">
        <v>11.333333333333298</v>
      </c>
      <c r="P447">
        <v>46.580462863293882</v>
      </c>
      <c r="Q447">
        <v>45.913616792249755</v>
      </c>
      <c r="R447">
        <v>117.80764057035248</v>
      </c>
      <c r="S447">
        <v>117.18832391713748</v>
      </c>
      <c r="T447">
        <v>88.12560386473406</v>
      </c>
      <c r="U447">
        <v>83.612828770799979</v>
      </c>
      <c r="V447">
        <v>1.7708321061726688</v>
      </c>
      <c r="W447">
        <v>61.259527643585599</v>
      </c>
      <c r="X447">
        <v>2</v>
      </c>
      <c r="Y447">
        <v>0</v>
      </c>
      <c r="AD447">
        <v>3716</v>
      </c>
      <c r="AE447">
        <v>3717</v>
      </c>
      <c r="AF447">
        <v>3716</v>
      </c>
      <c r="AG447">
        <v>3717</v>
      </c>
      <c r="AH447">
        <v>3716</v>
      </c>
      <c r="AI447">
        <v>3716</v>
      </c>
      <c r="AJ447">
        <v>3717</v>
      </c>
      <c r="AK447">
        <v>3717</v>
      </c>
      <c r="AL447">
        <v>3726</v>
      </c>
      <c r="AM447">
        <v>3726</v>
      </c>
    </row>
    <row r="448" spans="1:42" x14ac:dyDescent="0.3">
      <c r="A448">
        <v>10</v>
      </c>
      <c r="B448">
        <v>2023</v>
      </c>
      <c r="C448">
        <v>99</v>
      </c>
      <c r="D448">
        <v>99</v>
      </c>
      <c r="E448">
        <v>31915</v>
      </c>
      <c r="F448">
        <v>170</v>
      </c>
      <c r="H448">
        <v>1794</v>
      </c>
      <c r="I448">
        <v>82.661627647714496</v>
      </c>
      <c r="J448">
        <v>103.8</v>
      </c>
      <c r="K448">
        <v>17.960000000000004</v>
      </c>
      <c r="M448">
        <v>48.52</v>
      </c>
      <c r="O448">
        <v>10.16</v>
      </c>
      <c r="P448">
        <v>54.33333333333335</v>
      </c>
      <c r="Q448">
        <v>49</v>
      </c>
      <c r="R448">
        <v>114.5</v>
      </c>
      <c r="S448">
        <v>118.8</v>
      </c>
      <c r="T448">
        <v>0.49580419580419582</v>
      </c>
      <c r="U448">
        <v>0.44032634032634033</v>
      </c>
      <c r="V448">
        <v>-85.84</v>
      </c>
      <c r="W448">
        <v>0</v>
      </c>
      <c r="Y448">
        <v>0</v>
      </c>
      <c r="AC448">
        <v>0</v>
      </c>
      <c r="AD448">
        <v>1</v>
      </c>
      <c r="AE448">
        <v>5</v>
      </c>
      <c r="AF448">
        <v>5</v>
      </c>
      <c r="AG448">
        <v>5</v>
      </c>
      <c r="AH448">
        <v>3</v>
      </c>
      <c r="AI448">
        <v>5</v>
      </c>
      <c r="AJ448">
        <v>4</v>
      </c>
      <c r="AK448">
        <v>5</v>
      </c>
      <c r="AL448">
        <v>858</v>
      </c>
      <c r="AM448">
        <v>858</v>
      </c>
      <c r="AP448">
        <v>0</v>
      </c>
    </row>
    <row r="449" spans="1:42" x14ac:dyDescent="0.3">
      <c r="A449">
        <v>10</v>
      </c>
      <c r="B449">
        <v>2023</v>
      </c>
      <c r="C449">
        <v>99</v>
      </c>
      <c r="D449">
        <v>99</v>
      </c>
      <c r="E449">
        <v>31915</v>
      </c>
      <c r="F449">
        <v>170</v>
      </c>
      <c r="H449">
        <v>1229</v>
      </c>
      <c r="I449">
        <v>89.476859235150698</v>
      </c>
      <c r="J449">
        <v>31.958095238095243</v>
      </c>
      <c r="K449">
        <v>35.51583924349881</v>
      </c>
      <c r="L449">
        <v>29.672717584369448</v>
      </c>
      <c r="M449">
        <v>60.365957446808594</v>
      </c>
      <c r="N449">
        <v>63.642272727272719</v>
      </c>
      <c r="O449">
        <v>13.849668874172188</v>
      </c>
      <c r="P449">
        <v>46.182222222222222</v>
      </c>
      <c r="Q449">
        <v>46.103837471783287</v>
      </c>
      <c r="R449">
        <v>125.30905077262696</v>
      </c>
      <c r="S449">
        <v>126.61504424778762</v>
      </c>
      <c r="T449">
        <v>72.796527777777783</v>
      </c>
      <c r="U449">
        <v>71.103124999999977</v>
      </c>
      <c r="V449">
        <v>3.5577440054035754</v>
      </c>
      <c r="W449">
        <v>3.9056143205858408E-2</v>
      </c>
      <c r="Y449">
        <v>669</v>
      </c>
      <c r="AC449">
        <v>48</v>
      </c>
      <c r="AD449">
        <v>420</v>
      </c>
      <c r="AE449">
        <v>423</v>
      </c>
      <c r="AF449">
        <v>446</v>
      </c>
      <c r="AG449">
        <v>453</v>
      </c>
      <c r="AH449">
        <v>450</v>
      </c>
      <c r="AI449">
        <v>443</v>
      </c>
      <c r="AJ449">
        <v>453</v>
      </c>
      <c r="AK449">
        <v>452</v>
      </c>
      <c r="AL449">
        <v>576</v>
      </c>
      <c r="AM449">
        <v>576</v>
      </c>
      <c r="AP449">
        <v>48</v>
      </c>
    </row>
    <row r="450" spans="1:42" x14ac:dyDescent="0.3">
      <c r="A450">
        <v>10</v>
      </c>
      <c r="B450">
        <v>2023</v>
      </c>
      <c r="C450">
        <v>99</v>
      </c>
      <c r="D450">
        <v>99</v>
      </c>
      <c r="E450">
        <v>31915</v>
      </c>
      <c r="F450">
        <v>170</v>
      </c>
      <c r="H450">
        <v>579</v>
      </c>
      <c r="I450">
        <v>94.212400690846323</v>
      </c>
      <c r="J450">
        <v>25.64335664335664</v>
      </c>
      <c r="K450">
        <v>29.271328671328678</v>
      </c>
      <c r="L450">
        <v>24.02606779661016</v>
      </c>
      <c r="M450">
        <v>59.366433566433614</v>
      </c>
      <c r="N450">
        <v>55.458923611111111</v>
      </c>
      <c r="O450">
        <v>13.281818181818176</v>
      </c>
      <c r="P450">
        <v>47.505263157894753</v>
      </c>
      <c r="Q450">
        <v>47.364912280701752</v>
      </c>
      <c r="R450">
        <v>124.78671328671329</v>
      </c>
      <c r="S450">
        <v>127.27622377622377</v>
      </c>
      <c r="T450">
        <v>93.233333333333363</v>
      </c>
      <c r="U450">
        <v>90.705555555555506</v>
      </c>
      <c r="V450">
        <v>3.6279720279720489</v>
      </c>
      <c r="W450">
        <v>8.46286701208981E-2</v>
      </c>
      <c r="Y450">
        <v>297</v>
      </c>
      <c r="AC450">
        <v>49</v>
      </c>
      <c r="AD450">
        <v>286</v>
      </c>
      <c r="AE450">
        <v>286</v>
      </c>
      <c r="AF450">
        <v>286</v>
      </c>
      <c r="AG450">
        <v>286</v>
      </c>
      <c r="AH450">
        <v>285</v>
      </c>
      <c r="AI450">
        <v>285</v>
      </c>
      <c r="AJ450">
        <v>286</v>
      </c>
      <c r="AK450">
        <v>286</v>
      </c>
      <c r="AL450">
        <v>288</v>
      </c>
      <c r="AM450">
        <v>288</v>
      </c>
      <c r="AP450">
        <v>49</v>
      </c>
    </row>
    <row r="451" spans="1:42" x14ac:dyDescent="0.3">
      <c r="A451">
        <v>10</v>
      </c>
      <c r="B451">
        <v>2023</v>
      </c>
      <c r="C451">
        <v>99</v>
      </c>
      <c r="D451">
        <v>99</v>
      </c>
      <c r="E451">
        <v>31915</v>
      </c>
      <c r="F451">
        <v>170</v>
      </c>
      <c r="H451">
        <v>1055</v>
      </c>
      <c r="I451">
        <v>94.227744075829378</v>
      </c>
      <c r="J451">
        <v>24.766153846153841</v>
      </c>
      <c r="K451">
        <v>28.669890109890101</v>
      </c>
      <c r="L451">
        <v>23.243865248226957</v>
      </c>
      <c r="M451">
        <v>62.613626373626317</v>
      </c>
      <c r="N451">
        <v>55.484946236559189</v>
      </c>
      <c r="O451">
        <v>15.781222707423572</v>
      </c>
      <c r="P451">
        <v>47.081140350877192</v>
      </c>
      <c r="Q451">
        <v>46.254945054945054</v>
      </c>
      <c r="R451">
        <v>124.03056768558952</v>
      </c>
      <c r="S451">
        <v>128.86184210526312</v>
      </c>
      <c r="T451">
        <v>87.391295546558737</v>
      </c>
      <c r="U451">
        <v>85.146153846153894</v>
      </c>
      <c r="V451">
        <v>3.9037362637362527</v>
      </c>
      <c r="W451">
        <v>4.7393364928909949E-2</v>
      </c>
      <c r="Y451">
        <v>564</v>
      </c>
      <c r="AC451">
        <v>50</v>
      </c>
      <c r="AD451">
        <v>455</v>
      </c>
      <c r="AE451">
        <v>455</v>
      </c>
      <c r="AF451">
        <v>456</v>
      </c>
      <c r="AG451">
        <v>458</v>
      </c>
      <c r="AH451">
        <v>456</v>
      </c>
      <c r="AI451">
        <v>455</v>
      </c>
      <c r="AJ451">
        <v>458</v>
      </c>
      <c r="AK451">
        <v>456</v>
      </c>
      <c r="AL451">
        <v>494</v>
      </c>
      <c r="AM451">
        <v>494</v>
      </c>
      <c r="AP451">
        <v>50</v>
      </c>
    </row>
    <row r="452" spans="1:42" x14ac:dyDescent="0.3">
      <c r="A452">
        <v>10</v>
      </c>
      <c r="B452">
        <v>2023</v>
      </c>
      <c r="C452">
        <v>99</v>
      </c>
      <c r="D452">
        <v>99</v>
      </c>
      <c r="E452">
        <v>31915</v>
      </c>
      <c r="F452">
        <v>170</v>
      </c>
      <c r="H452">
        <v>1851</v>
      </c>
      <c r="I452">
        <v>93.329605618584623</v>
      </c>
      <c r="J452">
        <v>23.368893756845566</v>
      </c>
      <c r="K452">
        <v>26.962541073384457</v>
      </c>
      <c r="L452">
        <v>22.275324123273119</v>
      </c>
      <c r="M452">
        <v>59.660021905805102</v>
      </c>
      <c r="N452">
        <v>55.809505907626239</v>
      </c>
      <c r="O452">
        <v>13.089375684556421</v>
      </c>
      <c r="P452">
        <v>47.335158817086523</v>
      </c>
      <c r="Q452">
        <v>47.198901098901089</v>
      </c>
      <c r="R452">
        <v>124.2541073384447</v>
      </c>
      <c r="S452">
        <v>128.62102957283676</v>
      </c>
      <c r="T452">
        <v>93.530643402399278</v>
      </c>
      <c r="U452">
        <v>92.011123227917182</v>
      </c>
      <c r="V452">
        <v>3.5936473165388998</v>
      </c>
      <c r="W452">
        <v>2.755267423014587E-2</v>
      </c>
      <c r="Y452">
        <v>941</v>
      </c>
      <c r="AC452">
        <v>51</v>
      </c>
      <c r="AD452">
        <v>913</v>
      </c>
      <c r="AE452">
        <v>913</v>
      </c>
      <c r="AF452">
        <v>913</v>
      </c>
      <c r="AG452">
        <v>913</v>
      </c>
      <c r="AH452">
        <v>913</v>
      </c>
      <c r="AI452">
        <v>910</v>
      </c>
      <c r="AJ452">
        <v>913</v>
      </c>
      <c r="AK452">
        <v>913</v>
      </c>
      <c r="AL452">
        <v>917</v>
      </c>
      <c r="AM452">
        <v>917</v>
      </c>
      <c r="AP452">
        <v>51</v>
      </c>
    </row>
    <row r="453" spans="1:42" x14ac:dyDescent="0.3">
      <c r="A453">
        <v>10</v>
      </c>
      <c r="B453">
        <v>2023</v>
      </c>
      <c r="C453">
        <v>99</v>
      </c>
      <c r="D453">
        <v>99</v>
      </c>
      <c r="E453">
        <v>31915</v>
      </c>
      <c r="F453">
        <v>170</v>
      </c>
      <c r="H453">
        <v>3708</v>
      </c>
      <c r="I453">
        <v>92.94189590075537</v>
      </c>
      <c r="J453">
        <v>22.134405144694565</v>
      </c>
      <c r="K453">
        <v>25.876997319034839</v>
      </c>
      <c r="L453">
        <v>21.413179598480703</v>
      </c>
      <c r="M453">
        <v>59.857265415549648</v>
      </c>
      <c r="N453">
        <v>55.986132897603511</v>
      </c>
      <c r="O453">
        <v>13.020460632029989</v>
      </c>
      <c r="P453">
        <v>47.587038028923423</v>
      </c>
      <c r="Q453">
        <v>47.365343347639474</v>
      </c>
      <c r="R453">
        <v>125.18425281199782</v>
      </c>
      <c r="S453">
        <v>128.49276914836639</v>
      </c>
      <c r="T453">
        <v>93.61217298451696</v>
      </c>
      <c r="U453">
        <v>92.291404164442071</v>
      </c>
      <c r="V453">
        <v>3.7425921743402641</v>
      </c>
      <c r="W453">
        <v>1.4023732470334416E-2</v>
      </c>
      <c r="Y453">
        <v>1845</v>
      </c>
      <c r="AC453">
        <v>52</v>
      </c>
      <c r="AD453">
        <v>1866</v>
      </c>
      <c r="AE453">
        <v>1865</v>
      </c>
      <c r="AF453">
        <v>1867</v>
      </c>
      <c r="AG453">
        <v>1867</v>
      </c>
      <c r="AH453">
        <v>1867</v>
      </c>
      <c r="AI453">
        <v>1864</v>
      </c>
      <c r="AJ453">
        <v>1867</v>
      </c>
      <c r="AK453">
        <v>1867</v>
      </c>
      <c r="AL453">
        <v>1873</v>
      </c>
      <c r="AM453">
        <v>1873</v>
      </c>
      <c r="AP453">
        <v>52</v>
      </c>
    </row>
    <row r="454" spans="1:42" x14ac:dyDescent="0.3">
      <c r="A454">
        <v>10</v>
      </c>
      <c r="B454">
        <v>2023</v>
      </c>
      <c r="C454">
        <v>99</v>
      </c>
      <c r="D454">
        <v>99</v>
      </c>
      <c r="E454">
        <v>31915</v>
      </c>
      <c r="F454">
        <v>170</v>
      </c>
      <c r="H454">
        <v>6815</v>
      </c>
      <c r="I454">
        <v>92.052107116653914</v>
      </c>
      <c r="J454">
        <v>20.928111353711849</v>
      </c>
      <c r="K454">
        <v>24.608733624454221</v>
      </c>
      <c r="L454">
        <v>20.485859671302141</v>
      </c>
      <c r="M454">
        <v>59.353329694323243</v>
      </c>
      <c r="N454">
        <v>56.324749524413278</v>
      </c>
      <c r="O454">
        <v>13.012554585152843</v>
      </c>
      <c r="P454">
        <v>47.616707616707608</v>
      </c>
      <c r="Q454">
        <v>47.222131147540992</v>
      </c>
      <c r="R454">
        <v>125.20229320229321</v>
      </c>
      <c r="S454">
        <v>128.39383187772927</v>
      </c>
      <c r="T454">
        <v>93.374209378407841</v>
      </c>
      <c r="U454">
        <v>92.297873500545109</v>
      </c>
      <c r="V454">
        <v>3.6806222707423641</v>
      </c>
      <c r="W454">
        <v>7.7769625825385149E-3</v>
      </c>
      <c r="Y454">
        <v>3167</v>
      </c>
      <c r="AC454">
        <v>53</v>
      </c>
      <c r="AD454">
        <v>3664</v>
      </c>
      <c r="AE454">
        <v>3664</v>
      </c>
      <c r="AF454">
        <v>3664</v>
      </c>
      <c r="AG454">
        <v>3664</v>
      </c>
      <c r="AH454">
        <v>3663</v>
      </c>
      <c r="AI454">
        <v>3660</v>
      </c>
      <c r="AJ454">
        <v>3663</v>
      </c>
      <c r="AK454">
        <v>3664</v>
      </c>
      <c r="AL454">
        <v>3668</v>
      </c>
      <c r="AM454">
        <v>3668</v>
      </c>
      <c r="AP454">
        <v>53</v>
      </c>
    </row>
    <row r="455" spans="1:42" x14ac:dyDescent="0.3">
      <c r="A455">
        <v>10</v>
      </c>
      <c r="B455">
        <v>2023</v>
      </c>
      <c r="C455">
        <v>99</v>
      </c>
      <c r="D455">
        <v>99</v>
      </c>
      <c r="E455">
        <v>31915</v>
      </c>
      <c r="F455">
        <v>170</v>
      </c>
      <c r="H455">
        <v>13188</v>
      </c>
      <c r="I455">
        <v>90.9816803154376</v>
      </c>
      <c r="J455">
        <v>19.801134215500952</v>
      </c>
      <c r="K455">
        <v>23.331910871033152</v>
      </c>
      <c r="L455">
        <v>19.617224616445437</v>
      </c>
      <c r="M455">
        <v>59.189142471302681</v>
      </c>
      <c r="N455">
        <v>56.523373098201958</v>
      </c>
      <c r="O455">
        <v>12.88914393734807</v>
      </c>
      <c r="P455">
        <v>47.554519659505473</v>
      </c>
      <c r="Q455">
        <v>47.094658553076393</v>
      </c>
      <c r="R455">
        <v>125.37510126924118</v>
      </c>
      <c r="S455">
        <v>127.10423980556304</v>
      </c>
      <c r="T455">
        <v>93.053084919670852</v>
      </c>
      <c r="U455">
        <v>92.064371540434777</v>
      </c>
      <c r="V455">
        <v>3.5307766555321929</v>
      </c>
      <c r="W455">
        <v>4.094631483166516E-3</v>
      </c>
      <c r="Y455">
        <v>5806</v>
      </c>
      <c r="AC455">
        <v>54</v>
      </c>
      <c r="AD455">
        <v>7406</v>
      </c>
      <c r="AE455">
        <v>7405</v>
      </c>
      <c r="AF455">
        <v>7406</v>
      </c>
      <c r="AG455">
        <v>7406</v>
      </c>
      <c r="AH455">
        <v>7401</v>
      </c>
      <c r="AI455">
        <v>7395</v>
      </c>
      <c r="AJ455">
        <v>7406</v>
      </c>
      <c r="AK455">
        <v>7406</v>
      </c>
      <c r="AL455">
        <v>7407</v>
      </c>
      <c r="AM455">
        <v>7407</v>
      </c>
      <c r="AP455">
        <v>54</v>
      </c>
    </row>
    <row r="456" spans="1:42" x14ac:dyDescent="0.3">
      <c r="A456">
        <v>10</v>
      </c>
      <c r="B456">
        <v>2023</v>
      </c>
      <c r="C456">
        <v>99</v>
      </c>
      <c r="D456">
        <v>99</v>
      </c>
      <c r="E456">
        <v>31915</v>
      </c>
      <c r="F456">
        <v>170</v>
      </c>
      <c r="H456">
        <v>24079</v>
      </c>
      <c r="I456">
        <v>90.117167656464304</v>
      </c>
      <c r="J456">
        <v>18.648370062662838</v>
      </c>
      <c r="K456">
        <v>22.096021967189984</v>
      </c>
      <c r="L456">
        <v>18.768631865912827</v>
      </c>
      <c r="M456">
        <v>59.000901218052611</v>
      </c>
      <c r="N456">
        <v>57.020931714718976</v>
      </c>
      <c r="O456">
        <v>12.786045201717988</v>
      </c>
      <c r="P456">
        <v>47.542080428199185</v>
      </c>
      <c r="Q456">
        <v>47.057438861089594</v>
      </c>
      <c r="R456">
        <v>125.55629092445258</v>
      </c>
      <c r="S456">
        <v>127.46814053369005</v>
      </c>
      <c r="T456">
        <v>92.439943701618532</v>
      </c>
      <c r="U456">
        <v>91.557677691766386</v>
      </c>
      <c r="V456">
        <v>3.4476519045271443</v>
      </c>
      <c r="W456">
        <v>2.2841480127912287E-3</v>
      </c>
      <c r="Y456">
        <v>9924</v>
      </c>
      <c r="AC456">
        <v>55</v>
      </c>
      <c r="AD456">
        <v>14203</v>
      </c>
      <c r="AE456">
        <v>14203</v>
      </c>
      <c r="AF456">
        <v>14202</v>
      </c>
      <c r="AG456">
        <v>14203</v>
      </c>
      <c r="AH456">
        <v>14199</v>
      </c>
      <c r="AI456">
        <v>14189</v>
      </c>
      <c r="AJ456">
        <v>14203</v>
      </c>
      <c r="AK456">
        <v>14203</v>
      </c>
      <c r="AL456">
        <v>14210</v>
      </c>
      <c r="AM456">
        <v>14210</v>
      </c>
      <c r="AP456">
        <v>55</v>
      </c>
    </row>
    <row r="457" spans="1:42" x14ac:dyDescent="0.3">
      <c r="A457">
        <v>10</v>
      </c>
      <c r="B457">
        <v>2023</v>
      </c>
      <c r="C457">
        <v>99</v>
      </c>
      <c r="D457">
        <v>99</v>
      </c>
      <c r="E457">
        <v>31915</v>
      </c>
      <c r="F457">
        <v>170</v>
      </c>
      <c r="H457">
        <v>42024</v>
      </c>
      <c r="I457">
        <v>89.427034551685452</v>
      </c>
      <c r="J457">
        <v>17.557072304961835</v>
      </c>
      <c r="K457">
        <v>20.818759163515779</v>
      </c>
      <c r="L457">
        <v>17.924606943583303</v>
      </c>
      <c r="M457">
        <v>58.944818273015144</v>
      </c>
      <c r="N457">
        <v>57.334319141012955</v>
      </c>
      <c r="O457">
        <v>12.72009800138904</v>
      </c>
      <c r="P457">
        <v>47.714087225009649</v>
      </c>
      <c r="Q457">
        <v>47.122534069412801</v>
      </c>
      <c r="R457">
        <v>126.28111737016748</v>
      </c>
      <c r="S457">
        <v>127.56042132880621</v>
      </c>
      <c r="T457">
        <v>91.941738292542325</v>
      </c>
      <c r="U457">
        <v>90.797255733281474</v>
      </c>
      <c r="V457">
        <v>3.2616868585539462</v>
      </c>
      <c r="W457">
        <v>1.3325718636969348E-3</v>
      </c>
      <c r="Y457">
        <v>16154</v>
      </c>
      <c r="AC457">
        <v>56</v>
      </c>
      <c r="AD457">
        <v>25918</v>
      </c>
      <c r="AE457">
        <v>25918</v>
      </c>
      <c r="AF457">
        <v>25915</v>
      </c>
      <c r="AG457">
        <v>25918</v>
      </c>
      <c r="AH457">
        <v>25910</v>
      </c>
      <c r="AI457">
        <v>25903</v>
      </c>
      <c r="AJ457">
        <v>25918</v>
      </c>
      <c r="AK457">
        <v>25918</v>
      </c>
      <c r="AL457">
        <v>25945</v>
      </c>
      <c r="AM457">
        <v>25945</v>
      </c>
      <c r="AP457">
        <v>56</v>
      </c>
    </row>
    <row r="458" spans="1:42" x14ac:dyDescent="0.3">
      <c r="A458">
        <v>10</v>
      </c>
      <c r="B458">
        <v>2023</v>
      </c>
      <c r="C458">
        <v>99</v>
      </c>
      <c r="D458">
        <v>99</v>
      </c>
      <c r="E458">
        <v>31915</v>
      </c>
      <c r="F458">
        <v>170</v>
      </c>
      <c r="H458">
        <v>71550</v>
      </c>
      <c r="I458">
        <v>88.395384486371441</v>
      </c>
      <c r="J458">
        <v>16.451348356113755</v>
      </c>
      <c r="K458">
        <v>19.534030162110447</v>
      </c>
      <c r="L458">
        <v>17.094240162557163</v>
      </c>
      <c r="M458">
        <v>58.701490721022743</v>
      </c>
      <c r="N458">
        <v>57.640155687685692</v>
      </c>
      <c r="O458">
        <v>12.58504563233371</v>
      </c>
      <c r="P458">
        <v>47.806028862036001</v>
      </c>
      <c r="Q458">
        <v>47.115021739130434</v>
      </c>
      <c r="R458">
        <v>126.70998935222404</v>
      </c>
      <c r="S458">
        <v>127.49650152107776</v>
      </c>
      <c r="T458">
        <v>91.336520832427681</v>
      </c>
      <c r="U458">
        <v>89.816770213320623</v>
      </c>
      <c r="V458">
        <v>3.0826818059966996</v>
      </c>
      <c r="W458">
        <v>7.9664570230607984E-4</v>
      </c>
      <c r="Y458">
        <v>25632</v>
      </c>
      <c r="AC458">
        <v>57</v>
      </c>
      <c r="AD458">
        <v>46019</v>
      </c>
      <c r="AE458">
        <v>46018</v>
      </c>
      <c r="AF458">
        <v>46020</v>
      </c>
      <c r="AG458">
        <v>46020</v>
      </c>
      <c r="AH458">
        <v>46012</v>
      </c>
      <c r="AI458">
        <v>46000</v>
      </c>
      <c r="AJ458">
        <v>46019</v>
      </c>
      <c r="AK458">
        <v>46020</v>
      </c>
      <c r="AL458">
        <v>46034</v>
      </c>
      <c r="AM458">
        <v>46034</v>
      </c>
      <c r="AP458">
        <v>57</v>
      </c>
    </row>
    <row r="459" spans="1:42" x14ac:dyDescent="0.3">
      <c r="A459">
        <v>10</v>
      </c>
      <c r="B459">
        <v>2023</v>
      </c>
      <c r="C459">
        <v>99</v>
      </c>
      <c r="D459">
        <v>99</v>
      </c>
      <c r="E459">
        <v>31915</v>
      </c>
      <c r="F459">
        <v>170</v>
      </c>
      <c r="H459">
        <v>112885</v>
      </c>
      <c r="I459">
        <v>87.523303007483392</v>
      </c>
      <c r="J459">
        <v>15.375747190563429</v>
      </c>
      <c r="K459">
        <v>18.247846762838364</v>
      </c>
      <c r="L459">
        <v>16.269870354135129</v>
      </c>
      <c r="M459">
        <v>58.637966578996632</v>
      </c>
      <c r="N459">
        <v>57.989226084412572</v>
      </c>
      <c r="O459">
        <v>12.405070336472438</v>
      </c>
      <c r="P459">
        <v>47.786571189435485</v>
      </c>
      <c r="Q459">
        <v>47.073273456806518</v>
      </c>
      <c r="R459">
        <v>126.61739349902363</v>
      </c>
      <c r="S459">
        <v>127.14263701814512</v>
      </c>
      <c r="T459">
        <v>90.642761201952666</v>
      </c>
      <c r="U459">
        <v>88.592601932469989</v>
      </c>
      <c r="V459">
        <v>2.8720995722749376</v>
      </c>
      <c r="W459">
        <v>5.1379722726668732E-4</v>
      </c>
      <c r="Y459">
        <v>37732</v>
      </c>
      <c r="AC459">
        <v>58</v>
      </c>
      <c r="AD459">
        <v>75282</v>
      </c>
      <c r="AE459">
        <v>75282</v>
      </c>
      <c r="AF459">
        <v>75278</v>
      </c>
      <c r="AG459">
        <v>75281</v>
      </c>
      <c r="AH459">
        <v>75271</v>
      </c>
      <c r="AI459">
        <v>75266</v>
      </c>
      <c r="AJ459">
        <v>75281</v>
      </c>
      <c r="AK459">
        <v>75282</v>
      </c>
      <c r="AL459">
        <v>75344</v>
      </c>
      <c r="AM459">
        <v>75344</v>
      </c>
      <c r="AP459">
        <v>58</v>
      </c>
    </row>
    <row r="460" spans="1:42" x14ac:dyDescent="0.3">
      <c r="A460">
        <v>10</v>
      </c>
      <c r="B460">
        <v>2023</v>
      </c>
      <c r="C460">
        <v>99</v>
      </c>
      <c r="D460">
        <v>99</v>
      </c>
      <c r="E460">
        <v>31915</v>
      </c>
      <c r="F460">
        <v>170</v>
      </c>
      <c r="H460">
        <v>163892</v>
      </c>
      <c r="I460">
        <v>86.506693493274511</v>
      </c>
      <c r="J460">
        <v>14.3196957145277</v>
      </c>
      <c r="K460">
        <v>16.954106392075516</v>
      </c>
      <c r="L460">
        <v>15.460761967416028</v>
      </c>
      <c r="M460">
        <v>58.58611843511752</v>
      </c>
      <c r="N460">
        <v>58.380885975444414</v>
      </c>
      <c r="O460">
        <v>12.190889332287901</v>
      </c>
      <c r="P460">
        <v>47.875589092107717</v>
      </c>
      <c r="Q460">
        <v>47.100110491329971</v>
      </c>
      <c r="R460">
        <v>126.66341237462365</v>
      </c>
      <c r="S460">
        <v>126.75650469870398</v>
      </c>
      <c r="T460">
        <v>89.924751206137884</v>
      </c>
      <c r="U460">
        <v>87.273359918817405</v>
      </c>
      <c r="V460">
        <v>2.6344106775478182</v>
      </c>
      <c r="W460">
        <v>3.5999316623142074E-4</v>
      </c>
      <c r="Y460">
        <v>51821</v>
      </c>
      <c r="AC460">
        <v>59</v>
      </c>
      <c r="AD460">
        <v>112263</v>
      </c>
      <c r="AE460">
        <v>112264</v>
      </c>
      <c r="AF460">
        <v>112262</v>
      </c>
      <c r="AG460">
        <v>112264</v>
      </c>
      <c r="AH460">
        <v>112249</v>
      </c>
      <c r="AI460">
        <v>112226</v>
      </c>
      <c r="AJ460">
        <v>112262</v>
      </c>
      <c r="AK460">
        <v>112265</v>
      </c>
      <c r="AL460">
        <v>112342</v>
      </c>
      <c r="AM460">
        <v>112342</v>
      </c>
      <c r="AP460">
        <v>59</v>
      </c>
    </row>
    <row r="461" spans="1:42" x14ac:dyDescent="0.3">
      <c r="A461">
        <v>10</v>
      </c>
      <c r="B461">
        <v>2023</v>
      </c>
      <c r="C461">
        <v>99</v>
      </c>
      <c r="D461">
        <v>99</v>
      </c>
      <c r="E461">
        <v>31915</v>
      </c>
      <c r="F461">
        <v>170</v>
      </c>
      <c r="H461">
        <v>214207</v>
      </c>
      <c r="I461">
        <v>85.495639965080315</v>
      </c>
      <c r="J461">
        <v>13.475459147950684</v>
      </c>
      <c r="K461">
        <v>15.872044268732044</v>
      </c>
      <c r="L461">
        <v>14.655185299806471</v>
      </c>
      <c r="M461">
        <v>58.709044699047311</v>
      </c>
      <c r="N461">
        <v>58.780925455447154</v>
      </c>
      <c r="O461">
        <v>11.977120144897736</v>
      </c>
      <c r="P461">
        <v>47.927946747628894</v>
      </c>
      <c r="Q461">
        <v>47.155862902413638</v>
      </c>
      <c r="R461">
        <v>126.87298935035132</v>
      </c>
      <c r="S461">
        <v>126.76966114998361</v>
      </c>
      <c r="T461">
        <v>88.863686203282498</v>
      </c>
      <c r="U461">
        <v>85.612417781279774</v>
      </c>
      <c r="V461">
        <v>2.3965851207813542</v>
      </c>
      <c r="W461">
        <v>2.801028911286746E-4</v>
      </c>
      <c r="Y461">
        <v>64786</v>
      </c>
      <c r="AC461">
        <v>60</v>
      </c>
      <c r="AD461">
        <v>148536</v>
      </c>
      <c r="AE461">
        <v>148728</v>
      </c>
      <c r="AF461">
        <v>148862</v>
      </c>
      <c r="AG461">
        <v>149070</v>
      </c>
      <c r="AH461">
        <v>148876</v>
      </c>
      <c r="AI461">
        <v>148945</v>
      </c>
      <c r="AJ461">
        <v>149019</v>
      </c>
      <c r="AK461">
        <v>149063</v>
      </c>
      <c r="AL461">
        <v>149753</v>
      </c>
      <c r="AM461">
        <v>149753</v>
      </c>
      <c r="AP461">
        <v>60</v>
      </c>
    </row>
    <row r="462" spans="1:42" x14ac:dyDescent="0.3">
      <c r="A462">
        <v>10</v>
      </c>
      <c r="B462">
        <v>2023</v>
      </c>
      <c r="C462">
        <v>99</v>
      </c>
      <c r="D462">
        <v>99</v>
      </c>
      <c r="E462">
        <v>31915</v>
      </c>
      <c r="F462">
        <v>170</v>
      </c>
      <c r="H462">
        <v>235010</v>
      </c>
      <c r="I462">
        <v>84.389367771587501</v>
      </c>
      <c r="J462">
        <v>12.264162851736501</v>
      </c>
      <c r="K462">
        <v>14.352594762863744</v>
      </c>
      <c r="L462">
        <v>13.866189284207556</v>
      </c>
      <c r="M462">
        <v>58.713061099920637</v>
      </c>
      <c r="N462">
        <v>59.274948418786323</v>
      </c>
      <c r="O462">
        <v>11.691299411577729</v>
      </c>
      <c r="P462">
        <v>47.877922379167643</v>
      </c>
      <c r="Q462">
        <v>47.072804302571882</v>
      </c>
      <c r="R462">
        <v>126.81437962753849</v>
      </c>
      <c r="S462">
        <v>126.68852469022769</v>
      </c>
      <c r="T462">
        <v>88.3303818375757</v>
      </c>
      <c r="U462">
        <v>84.452632028035453</v>
      </c>
      <c r="V462">
        <v>2.0884319111272398</v>
      </c>
      <c r="W462">
        <v>2.59563422833071E-4</v>
      </c>
      <c r="Y462">
        <v>71271</v>
      </c>
      <c r="AC462">
        <v>61</v>
      </c>
      <c r="AD462">
        <v>163830</v>
      </c>
      <c r="AE462">
        <v>163830</v>
      </c>
      <c r="AF462">
        <v>163820</v>
      </c>
      <c r="AG462">
        <v>163828</v>
      </c>
      <c r="AH462">
        <v>163822</v>
      </c>
      <c r="AI462">
        <v>163809</v>
      </c>
      <c r="AJ462">
        <v>163829</v>
      </c>
      <c r="AK462">
        <v>163830</v>
      </c>
      <c r="AL462">
        <v>164075</v>
      </c>
      <c r="AM462">
        <v>164075</v>
      </c>
      <c r="AP462">
        <v>61</v>
      </c>
    </row>
    <row r="463" spans="1:42" x14ac:dyDescent="0.3">
      <c r="A463">
        <v>10</v>
      </c>
      <c r="B463">
        <v>2023</v>
      </c>
      <c r="C463">
        <v>99</v>
      </c>
      <c r="D463">
        <v>99</v>
      </c>
      <c r="E463">
        <v>31915</v>
      </c>
      <c r="F463">
        <v>170</v>
      </c>
      <c r="H463">
        <v>221933</v>
      </c>
      <c r="I463">
        <v>83.068771881606779</v>
      </c>
      <c r="J463">
        <v>11.233566895052601</v>
      </c>
      <c r="K463">
        <v>13.062397049785117</v>
      </c>
      <c r="L463">
        <v>13.094760962446481</v>
      </c>
      <c r="M463">
        <v>58.753659625401021</v>
      </c>
      <c r="N463">
        <v>59.778334784436595</v>
      </c>
      <c r="O463">
        <v>11.386985410668144</v>
      </c>
      <c r="P463">
        <v>47.882468263519549</v>
      </c>
      <c r="Q463">
        <v>47.088514470951345</v>
      </c>
      <c r="R463">
        <v>126.6350502390642</v>
      </c>
      <c r="S463">
        <v>126.3962410636302</v>
      </c>
      <c r="T463">
        <v>87.016758547490483</v>
      </c>
      <c r="U463">
        <v>82.588754301888983</v>
      </c>
      <c r="V463">
        <v>1.8288301547325163</v>
      </c>
      <c r="W463">
        <v>2.7936359171461662E-4</v>
      </c>
      <c r="Y463">
        <v>66831</v>
      </c>
      <c r="AC463">
        <v>62</v>
      </c>
      <c r="AD463">
        <v>154563</v>
      </c>
      <c r="AE463">
        <v>154565</v>
      </c>
      <c r="AF463">
        <v>154544</v>
      </c>
      <c r="AG463">
        <v>154565</v>
      </c>
      <c r="AH463">
        <v>154554</v>
      </c>
      <c r="AI463">
        <v>154551</v>
      </c>
      <c r="AJ463">
        <v>154561</v>
      </c>
      <c r="AK463">
        <v>154565</v>
      </c>
      <c r="AL463">
        <v>155455</v>
      </c>
      <c r="AM463">
        <v>155455</v>
      </c>
      <c r="AP463">
        <v>62</v>
      </c>
    </row>
    <row r="464" spans="1:42" x14ac:dyDescent="0.3">
      <c r="A464">
        <v>10</v>
      </c>
      <c r="B464">
        <v>2023</v>
      </c>
      <c r="C464">
        <v>99</v>
      </c>
      <c r="D464">
        <v>99</v>
      </c>
      <c r="E464">
        <v>31915</v>
      </c>
      <c r="F464">
        <v>170</v>
      </c>
      <c r="H464">
        <v>171782</v>
      </c>
      <c r="I464">
        <v>81.633935453077527</v>
      </c>
      <c r="J464">
        <v>10.192567772864059</v>
      </c>
      <c r="K464">
        <v>11.771746634595056</v>
      </c>
      <c r="L464">
        <v>12.324225964965084</v>
      </c>
      <c r="M464">
        <v>58.713634637296018</v>
      </c>
      <c r="N464">
        <v>60.306113261433843</v>
      </c>
      <c r="O464">
        <v>11.064167313729648</v>
      </c>
      <c r="P464">
        <v>47.88310361998969</v>
      </c>
      <c r="Q464">
        <v>47.108338960162065</v>
      </c>
      <c r="R464">
        <v>125.8725408279529</v>
      </c>
      <c r="S464">
        <v>126.04428408659324</v>
      </c>
      <c r="T464">
        <v>86.399684773904639</v>
      </c>
      <c r="U464">
        <v>81.320052256732566</v>
      </c>
      <c r="V464">
        <v>1.5791788617309981</v>
      </c>
      <c r="W464">
        <v>3.6674389633372528E-4</v>
      </c>
      <c r="Y464">
        <v>53411</v>
      </c>
      <c r="AC464">
        <v>63</v>
      </c>
      <c r="AD464">
        <v>118484</v>
      </c>
      <c r="AE464">
        <v>118485</v>
      </c>
      <c r="AF464">
        <v>118475</v>
      </c>
      <c r="AG464">
        <v>118484</v>
      </c>
      <c r="AH464">
        <v>118481</v>
      </c>
      <c r="AI464">
        <v>118480</v>
      </c>
      <c r="AJ464">
        <v>118485</v>
      </c>
      <c r="AK464">
        <v>118485</v>
      </c>
      <c r="AL464">
        <v>118645</v>
      </c>
      <c r="AM464">
        <v>118645</v>
      </c>
      <c r="AP464">
        <v>63</v>
      </c>
    </row>
    <row r="465" spans="1:42" x14ac:dyDescent="0.3">
      <c r="A465">
        <v>10</v>
      </c>
      <c r="B465">
        <v>2023</v>
      </c>
      <c r="C465">
        <v>99</v>
      </c>
      <c r="D465">
        <v>99</v>
      </c>
      <c r="E465">
        <v>31915</v>
      </c>
      <c r="F465">
        <v>170</v>
      </c>
      <c r="H465">
        <v>114656</v>
      </c>
      <c r="I465">
        <v>78.062265821240928</v>
      </c>
      <c r="J465">
        <v>9.1572474085887059</v>
      </c>
      <c r="K465">
        <v>10.483065664331626</v>
      </c>
      <c r="L465">
        <v>12.066297486849718</v>
      </c>
      <c r="M465">
        <v>58.670812688649363</v>
      </c>
      <c r="N465">
        <v>58.877976047360654</v>
      </c>
      <c r="O465">
        <v>10.59845947946911</v>
      </c>
      <c r="P465">
        <v>47.859051036682622</v>
      </c>
      <c r="Q465">
        <v>47.158336893065638</v>
      </c>
      <c r="R465">
        <v>125.2136541610308</v>
      </c>
      <c r="S465">
        <v>125.97575386542896</v>
      </c>
      <c r="T465">
        <v>85.081282266437057</v>
      </c>
      <c r="U465">
        <v>79.540818909732806</v>
      </c>
      <c r="V465">
        <v>1.3258182557429199</v>
      </c>
      <c r="W465">
        <v>5.5819145967066707E-4</v>
      </c>
      <c r="Y465">
        <v>44532</v>
      </c>
      <c r="AC465">
        <v>64</v>
      </c>
      <c r="AD465">
        <v>70232</v>
      </c>
      <c r="AE465">
        <v>70236</v>
      </c>
      <c r="AF465">
        <v>70220</v>
      </c>
      <c r="AG465">
        <v>70236</v>
      </c>
      <c r="AH465">
        <v>70224</v>
      </c>
      <c r="AI465">
        <v>70230</v>
      </c>
      <c r="AJ465">
        <v>70235</v>
      </c>
      <c r="AK465">
        <v>70238</v>
      </c>
      <c r="AL465">
        <v>70313</v>
      </c>
      <c r="AM465">
        <v>70313</v>
      </c>
      <c r="AP465">
        <v>64</v>
      </c>
    </row>
    <row r="466" spans="1:42" x14ac:dyDescent="0.3">
      <c r="A466">
        <v>10</v>
      </c>
      <c r="B466">
        <v>2023</v>
      </c>
      <c r="C466">
        <v>99</v>
      </c>
      <c r="D466">
        <v>99</v>
      </c>
      <c r="E466">
        <v>31915</v>
      </c>
      <c r="F466">
        <v>170</v>
      </c>
      <c r="H466">
        <v>44649</v>
      </c>
      <c r="I466">
        <v>78.34554682075769</v>
      </c>
      <c r="J466">
        <v>8.1495960244752297</v>
      </c>
      <c r="K466">
        <v>9.2048343475321186</v>
      </c>
      <c r="L466">
        <v>10.930927222295608</v>
      </c>
      <c r="M466">
        <v>58.703029073698417</v>
      </c>
      <c r="N466">
        <v>62.520769895044239</v>
      </c>
      <c r="O466">
        <v>10.0846276074243</v>
      </c>
      <c r="P466">
        <v>47.683233593670757</v>
      </c>
      <c r="Q466">
        <v>47.11037863421231</v>
      </c>
      <c r="R466">
        <v>123.80693035835021</v>
      </c>
      <c r="S466">
        <v>126.19411108481796</v>
      </c>
      <c r="T466">
        <v>83.70878745903552</v>
      </c>
      <c r="U466">
        <v>77.800668941518268</v>
      </c>
      <c r="V466">
        <v>1.0552383230568887</v>
      </c>
      <c r="W466">
        <v>1.4557996819637622E-3</v>
      </c>
      <c r="Y466">
        <v>15160</v>
      </c>
      <c r="AC466">
        <v>65</v>
      </c>
      <c r="AD466">
        <v>29581</v>
      </c>
      <c r="AE466">
        <v>29580</v>
      </c>
      <c r="AF466">
        <v>29571</v>
      </c>
      <c r="AG466">
        <v>29579</v>
      </c>
      <c r="AH466">
        <v>29577</v>
      </c>
      <c r="AI466">
        <v>29580</v>
      </c>
      <c r="AJ466">
        <v>29580</v>
      </c>
      <c r="AK466">
        <v>29581</v>
      </c>
      <c r="AL466">
        <v>29599</v>
      </c>
      <c r="AM466">
        <v>29599</v>
      </c>
      <c r="AP466">
        <v>65</v>
      </c>
    </row>
    <row r="467" spans="1:42" x14ac:dyDescent="0.3">
      <c r="A467">
        <v>10</v>
      </c>
      <c r="B467">
        <v>2023</v>
      </c>
      <c r="C467">
        <v>99</v>
      </c>
      <c r="D467">
        <v>99</v>
      </c>
      <c r="E467">
        <v>31915</v>
      </c>
      <c r="F467">
        <v>170</v>
      </c>
      <c r="H467">
        <v>11897</v>
      </c>
      <c r="I467">
        <v>76.802635958644885</v>
      </c>
      <c r="J467">
        <v>7.1907981220657238</v>
      </c>
      <c r="K467">
        <v>7.9978806170355741</v>
      </c>
      <c r="L467">
        <v>10.297613279497551</v>
      </c>
      <c r="M467">
        <v>59.186586183769194</v>
      </c>
      <c r="N467">
        <v>63.51817915162475</v>
      </c>
      <c r="O467">
        <v>9.4541113346746961</v>
      </c>
      <c r="P467">
        <v>47.638314998658437</v>
      </c>
      <c r="Q467">
        <v>47.273544405688241</v>
      </c>
      <c r="R467">
        <v>123.60415828303157</v>
      </c>
      <c r="S467">
        <v>127.83393695506372</v>
      </c>
      <c r="T467">
        <v>82.322922252010912</v>
      </c>
      <c r="U467">
        <v>76.371206434316377</v>
      </c>
      <c r="V467">
        <v>0.80708249496985052</v>
      </c>
      <c r="W467">
        <v>5.5476170463141994E-3</v>
      </c>
      <c r="Y467">
        <v>4464</v>
      </c>
      <c r="AC467">
        <v>66</v>
      </c>
      <c r="AD467">
        <v>7455</v>
      </c>
      <c r="AE467">
        <v>7455</v>
      </c>
      <c r="AF467">
        <v>7450</v>
      </c>
      <c r="AG467">
        <v>7455</v>
      </c>
      <c r="AH467">
        <v>7454</v>
      </c>
      <c r="AI467">
        <v>7454</v>
      </c>
      <c r="AJ467">
        <v>7455</v>
      </c>
      <c r="AK467">
        <v>7455</v>
      </c>
      <c r="AL467">
        <v>7460</v>
      </c>
      <c r="AM467">
        <v>7460</v>
      </c>
      <c r="AP467">
        <v>66</v>
      </c>
    </row>
    <row r="468" spans="1:42" x14ac:dyDescent="0.3">
      <c r="A468">
        <v>10</v>
      </c>
      <c r="B468">
        <v>2023</v>
      </c>
      <c r="C468">
        <v>99</v>
      </c>
      <c r="D468">
        <v>99</v>
      </c>
      <c r="E468">
        <v>31915</v>
      </c>
      <c r="F468">
        <v>170</v>
      </c>
      <c r="H468">
        <v>2000</v>
      </c>
      <c r="I468">
        <v>77.242120000000241</v>
      </c>
      <c r="J468">
        <v>6.4346609257265852</v>
      </c>
      <c r="K468">
        <v>7.0991379310344804</v>
      </c>
      <c r="L468">
        <v>9.6301865671641984</v>
      </c>
      <c r="M468">
        <v>62.746551724137881</v>
      </c>
      <c r="N468">
        <v>63.574335205992526</v>
      </c>
      <c r="O468">
        <v>8.250592034445642</v>
      </c>
      <c r="P468">
        <v>47.26372443487621</v>
      </c>
      <c r="Q468">
        <v>47.545748116254046</v>
      </c>
      <c r="R468">
        <v>122.86637931034484</v>
      </c>
      <c r="S468">
        <v>133.01937567276639</v>
      </c>
      <c r="T468">
        <v>82.566881720430175</v>
      </c>
      <c r="U468">
        <v>77.553763440860195</v>
      </c>
      <c r="V468">
        <v>0.66447700530789189</v>
      </c>
      <c r="W468">
        <v>3.3500000000000002E-2</v>
      </c>
      <c r="Y468">
        <v>1074</v>
      </c>
      <c r="AC468">
        <v>67</v>
      </c>
      <c r="AD468">
        <v>929</v>
      </c>
      <c r="AE468">
        <v>928</v>
      </c>
      <c r="AF468">
        <v>926</v>
      </c>
      <c r="AG468">
        <v>929</v>
      </c>
      <c r="AH468">
        <v>929</v>
      </c>
      <c r="AI468">
        <v>929</v>
      </c>
      <c r="AJ468">
        <v>928</v>
      </c>
      <c r="AK468">
        <v>929</v>
      </c>
      <c r="AL468">
        <v>930</v>
      </c>
      <c r="AM468">
        <v>930</v>
      </c>
      <c r="AP468">
        <v>67</v>
      </c>
    </row>
    <row r="469" spans="1:42" x14ac:dyDescent="0.3">
      <c r="A469">
        <v>10</v>
      </c>
      <c r="B469">
        <v>2023</v>
      </c>
      <c r="C469">
        <v>99</v>
      </c>
      <c r="D469">
        <v>99</v>
      </c>
      <c r="E469">
        <v>31915</v>
      </c>
      <c r="F469">
        <v>170</v>
      </c>
      <c r="H469">
        <v>281</v>
      </c>
      <c r="I469">
        <v>79.248861209964389</v>
      </c>
      <c r="J469">
        <v>6.1533333333333324</v>
      </c>
      <c r="K469">
        <v>6.4677966101694953</v>
      </c>
      <c r="L469">
        <v>9.3210454545454535</v>
      </c>
      <c r="M469">
        <v>71.457627118644055</v>
      </c>
      <c r="N469">
        <v>66.680365296803657</v>
      </c>
      <c r="O469">
        <v>8.0600000000000023</v>
      </c>
      <c r="P469">
        <v>47.733333333333341</v>
      </c>
      <c r="Q469">
        <v>48.457627118644062</v>
      </c>
      <c r="R469">
        <v>123.06666666666663</v>
      </c>
      <c r="S469">
        <v>137.31666666666661</v>
      </c>
      <c r="T469">
        <v>80.377419354838693</v>
      </c>
      <c r="U469">
        <v>79.935483870967758</v>
      </c>
      <c r="V469">
        <v>0.31446327683616021</v>
      </c>
      <c r="W469">
        <v>0.24199288256227755</v>
      </c>
      <c r="Y469">
        <v>220</v>
      </c>
      <c r="AC469">
        <v>68</v>
      </c>
      <c r="AD469">
        <v>60</v>
      </c>
      <c r="AE469">
        <v>59</v>
      </c>
      <c r="AF469">
        <v>58</v>
      </c>
      <c r="AG469">
        <v>60</v>
      </c>
      <c r="AH469">
        <v>60</v>
      </c>
      <c r="AI469">
        <v>59</v>
      </c>
      <c r="AJ469">
        <v>60</v>
      </c>
      <c r="AK469">
        <v>60</v>
      </c>
      <c r="AL469">
        <v>62</v>
      </c>
      <c r="AM469">
        <v>62</v>
      </c>
      <c r="AP469">
        <v>68</v>
      </c>
    </row>
    <row r="470" spans="1:42" x14ac:dyDescent="0.3">
      <c r="A470">
        <v>11</v>
      </c>
      <c r="B470">
        <v>2023</v>
      </c>
      <c r="C470">
        <v>12</v>
      </c>
      <c r="D470">
        <v>99</v>
      </c>
      <c r="E470">
        <v>31915</v>
      </c>
      <c r="F470">
        <v>99</v>
      </c>
      <c r="H470">
        <v>9546</v>
      </c>
      <c r="I470">
        <v>85.456002514142071</v>
      </c>
      <c r="J470">
        <v>12.715878023133522</v>
      </c>
      <c r="K470">
        <v>15.631741691207443</v>
      </c>
      <c r="M470">
        <v>61.87976440891876</v>
      </c>
      <c r="O470">
        <v>11.50239747634072</v>
      </c>
      <c r="P470">
        <v>42.38100746661059</v>
      </c>
      <c r="Q470">
        <v>42.222011784511793</v>
      </c>
      <c r="R470">
        <v>112.69032597266036</v>
      </c>
      <c r="S470">
        <v>117.24626708727656</v>
      </c>
      <c r="T470">
        <v>89.442887073119934</v>
      </c>
      <c r="U470">
        <v>88.078797402053254</v>
      </c>
      <c r="V470">
        <v>2.9158636680739254</v>
      </c>
      <c r="W470">
        <v>60.46239262518332</v>
      </c>
      <c r="Y470">
        <v>0</v>
      </c>
      <c r="AD470">
        <v>9510</v>
      </c>
      <c r="AE470">
        <v>9508</v>
      </c>
      <c r="AF470">
        <v>9510</v>
      </c>
      <c r="AG470">
        <v>9510</v>
      </c>
      <c r="AH470">
        <v>9509</v>
      </c>
      <c r="AI470">
        <v>9504</v>
      </c>
      <c r="AJ470">
        <v>9510</v>
      </c>
      <c r="AK470">
        <v>9510</v>
      </c>
      <c r="AL470">
        <v>9546</v>
      </c>
      <c r="AM470">
        <v>9546</v>
      </c>
      <c r="AN470">
        <v>106</v>
      </c>
    </row>
    <row r="471" spans="1:42" x14ac:dyDescent="0.3">
      <c r="A471">
        <v>11</v>
      </c>
      <c r="B471">
        <v>2023</v>
      </c>
      <c r="C471">
        <v>12</v>
      </c>
      <c r="D471">
        <v>99</v>
      </c>
      <c r="E471">
        <v>31915</v>
      </c>
      <c r="F471">
        <v>99</v>
      </c>
      <c r="H471">
        <v>25437</v>
      </c>
      <c r="I471">
        <v>80.590818099617891</v>
      </c>
      <c r="J471">
        <v>11.51791907514451</v>
      </c>
      <c r="K471">
        <v>13.187428571428564</v>
      </c>
      <c r="L471">
        <v>14.033033033033037</v>
      </c>
      <c r="M471">
        <v>49.435428571428595</v>
      </c>
      <c r="N471">
        <v>56.978055159296048</v>
      </c>
      <c r="O471">
        <v>10.554022988505755</v>
      </c>
      <c r="P471">
        <v>54.074712643678161</v>
      </c>
      <c r="Q471">
        <v>54.83428571428572</v>
      </c>
      <c r="R471">
        <v>127.22285714285712</v>
      </c>
      <c r="S471">
        <v>139.66285714285712</v>
      </c>
      <c r="T471">
        <v>75.628571428571433</v>
      </c>
      <c r="U471">
        <v>73.842285714285694</v>
      </c>
      <c r="V471">
        <v>1.669509496284058</v>
      </c>
      <c r="W471">
        <v>60.663207139206683</v>
      </c>
      <c r="Y471">
        <v>25388</v>
      </c>
      <c r="AD471">
        <v>173</v>
      </c>
      <c r="AE471">
        <v>175</v>
      </c>
      <c r="AF471">
        <v>174</v>
      </c>
      <c r="AG471">
        <v>174</v>
      </c>
      <c r="AH471">
        <v>174</v>
      </c>
      <c r="AI471">
        <v>175</v>
      </c>
      <c r="AJ471">
        <v>175</v>
      </c>
      <c r="AK471">
        <v>175</v>
      </c>
      <c r="AL471">
        <v>175</v>
      </c>
      <c r="AM471">
        <v>175</v>
      </c>
      <c r="AN471">
        <v>109</v>
      </c>
    </row>
    <row r="472" spans="1:42" x14ac:dyDescent="0.3">
      <c r="A472">
        <v>11</v>
      </c>
      <c r="B472">
        <v>2023</v>
      </c>
      <c r="C472">
        <v>12</v>
      </c>
      <c r="D472">
        <v>99</v>
      </c>
      <c r="E472">
        <v>31915</v>
      </c>
      <c r="F472">
        <v>99</v>
      </c>
      <c r="H472">
        <v>10692</v>
      </c>
      <c r="I472">
        <v>77.764730639730715</v>
      </c>
      <c r="J472">
        <v>11.677290165621709</v>
      </c>
      <c r="K472">
        <v>13.857185628742503</v>
      </c>
      <c r="M472">
        <v>55.511059131736438</v>
      </c>
      <c r="O472">
        <v>11.290046772684704</v>
      </c>
      <c r="P472">
        <v>50.118544161676645</v>
      </c>
      <c r="Q472">
        <v>48.395827486200787</v>
      </c>
      <c r="R472">
        <v>126.27912416955181</v>
      </c>
      <c r="S472">
        <v>122.0083255378859</v>
      </c>
      <c r="T472">
        <v>84.507463524130003</v>
      </c>
      <c r="U472">
        <v>80.51464646464639</v>
      </c>
      <c r="V472">
        <v>2.179895463120789</v>
      </c>
      <c r="W472">
        <v>61.255892255892249</v>
      </c>
      <c r="Y472">
        <v>0</v>
      </c>
      <c r="AD472">
        <v>10687</v>
      </c>
      <c r="AE472">
        <v>10688</v>
      </c>
      <c r="AF472">
        <v>10688</v>
      </c>
      <c r="AG472">
        <v>10690</v>
      </c>
      <c r="AH472">
        <v>10688</v>
      </c>
      <c r="AI472">
        <v>10689</v>
      </c>
      <c r="AJ472">
        <v>10687</v>
      </c>
      <c r="AK472">
        <v>10690</v>
      </c>
      <c r="AL472">
        <v>10692</v>
      </c>
      <c r="AM472">
        <v>10692</v>
      </c>
      <c r="AN472">
        <v>111</v>
      </c>
    </row>
    <row r="473" spans="1:42" x14ac:dyDescent="0.3">
      <c r="A473">
        <v>11</v>
      </c>
      <c r="B473">
        <v>2023</v>
      </c>
      <c r="C473">
        <v>12</v>
      </c>
      <c r="D473">
        <v>99</v>
      </c>
      <c r="E473">
        <v>31915</v>
      </c>
      <c r="F473">
        <v>99</v>
      </c>
      <c r="H473">
        <v>2905</v>
      </c>
      <c r="I473">
        <v>77.9481239242687</v>
      </c>
      <c r="J473">
        <v>12.142112578179329</v>
      </c>
      <c r="K473">
        <v>13.697567755385702</v>
      </c>
      <c r="M473">
        <v>54.784920083391249</v>
      </c>
      <c r="O473">
        <v>11.545555555555556</v>
      </c>
      <c r="P473">
        <v>48.441319444444439</v>
      </c>
      <c r="Q473">
        <v>48.236805555555563</v>
      </c>
      <c r="R473">
        <v>108.49861111111112</v>
      </c>
      <c r="S473">
        <v>115.05277777777778</v>
      </c>
      <c r="T473">
        <v>82.362685025817441</v>
      </c>
      <c r="U473">
        <v>79.248192771084007</v>
      </c>
      <c r="V473">
        <v>1.5554551772063725</v>
      </c>
      <c r="W473">
        <v>61.090533562822735</v>
      </c>
      <c r="Y473">
        <v>0</v>
      </c>
      <c r="AD473">
        <v>2878</v>
      </c>
      <c r="AE473">
        <v>2878</v>
      </c>
      <c r="AF473">
        <v>2879</v>
      </c>
      <c r="AG473">
        <v>2880</v>
      </c>
      <c r="AH473">
        <v>2880</v>
      </c>
      <c r="AI473">
        <v>2880</v>
      </c>
      <c r="AJ473">
        <v>2880</v>
      </c>
      <c r="AK473">
        <v>2880</v>
      </c>
      <c r="AL473">
        <v>2905</v>
      </c>
      <c r="AM473">
        <v>2905</v>
      </c>
      <c r="AN473">
        <v>116</v>
      </c>
    </row>
    <row r="474" spans="1:42" x14ac:dyDescent="0.3">
      <c r="A474">
        <v>11</v>
      </c>
      <c r="B474">
        <v>2023</v>
      </c>
      <c r="C474">
        <v>12</v>
      </c>
      <c r="D474">
        <v>99</v>
      </c>
      <c r="E474">
        <v>31915</v>
      </c>
      <c r="F474">
        <v>99</v>
      </c>
      <c r="H474">
        <v>8296</v>
      </c>
      <c r="I474">
        <v>80.391622468659506</v>
      </c>
      <c r="J474">
        <v>12.476526162790702</v>
      </c>
      <c r="K474">
        <v>14.350193798449638</v>
      </c>
      <c r="M474">
        <v>56.061337209302387</v>
      </c>
      <c r="O474">
        <v>12.005159258810655</v>
      </c>
      <c r="P474">
        <v>46.615049073064334</v>
      </c>
      <c r="Q474">
        <v>46.585029069767451</v>
      </c>
      <c r="R474">
        <v>126.75968992248062</v>
      </c>
      <c r="S474">
        <v>130.92575996124501</v>
      </c>
      <c r="T474">
        <v>84.520684667309737</v>
      </c>
      <c r="U474">
        <v>81.887608486017214</v>
      </c>
      <c r="V474">
        <v>1.8736676356589328</v>
      </c>
      <c r="W474">
        <v>60.537367405978792</v>
      </c>
      <c r="Y474">
        <v>0</v>
      </c>
      <c r="AD474">
        <v>8256</v>
      </c>
      <c r="AE474">
        <v>8256</v>
      </c>
      <c r="AF474">
        <v>8257</v>
      </c>
      <c r="AG474">
        <v>8257</v>
      </c>
      <c r="AH474">
        <v>8253</v>
      </c>
      <c r="AI474">
        <v>8256</v>
      </c>
      <c r="AJ474">
        <v>8256</v>
      </c>
      <c r="AK474">
        <v>8257</v>
      </c>
      <c r="AL474">
        <v>8296</v>
      </c>
      <c r="AM474">
        <v>8296</v>
      </c>
      <c r="AN474">
        <v>117</v>
      </c>
    </row>
    <row r="475" spans="1:42" x14ac:dyDescent="0.3">
      <c r="A475">
        <v>11</v>
      </c>
      <c r="B475">
        <v>2023</v>
      </c>
      <c r="C475">
        <v>12</v>
      </c>
      <c r="D475">
        <v>99</v>
      </c>
      <c r="E475">
        <v>31915</v>
      </c>
      <c r="F475">
        <v>99</v>
      </c>
      <c r="H475">
        <v>14414</v>
      </c>
      <c r="I475">
        <v>78.9579575412792</v>
      </c>
      <c r="J475">
        <v>12.287096774193531</v>
      </c>
      <c r="K475">
        <v>14.597427697441562</v>
      </c>
      <c r="M475">
        <v>57.074110122358391</v>
      </c>
      <c r="O475">
        <v>11.043647484014471</v>
      </c>
      <c r="P475">
        <v>47.478520784095664</v>
      </c>
      <c r="Q475">
        <v>46.60758965804839</v>
      </c>
      <c r="R475">
        <v>125.46087016958576</v>
      </c>
      <c r="S475">
        <v>120.55455935501804</v>
      </c>
      <c r="T475">
        <v>88.222672401831886</v>
      </c>
      <c r="U475">
        <v>82.379963923963075</v>
      </c>
      <c r="V475">
        <v>2.3103309232480256</v>
      </c>
      <c r="W475">
        <v>60.701123907312322</v>
      </c>
      <c r="Y475">
        <v>0</v>
      </c>
      <c r="AD475">
        <v>14384</v>
      </c>
      <c r="AE475">
        <v>14384</v>
      </c>
      <c r="AF475">
        <v>14387</v>
      </c>
      <c r="AG475">
        <v>14388</v>
      </c>
      <c r="AH475">
        <v>14386</v>
      </c>
      <c r="AI475">
        <v>14388</v>
      </c>
      <c r="AJ475">
        <v>14388</v>
      </c>
      <c r="AK475">
        <v>14388</v>
      </c>
      <c r="AL475">
        <v>14414</v>
      </c>
      <c r="AM475">
        <v>14414</v>
      </c>
      <c r="AN475">
        <v>121</v>
      </c>
    </row>
    <row r="476" spans="1:42" x14ac:dyDescent="0.3">
      <c r="A476">
        <v>11</v>
      </c>
      <c r="B476">
        <v>2023</v>
      </c>
      <c r="C476">
        <v>12</v>
      </c>
      <c r="D476">
        <v>99</v>
      </c>
      <c r="E476">
        <v>31915</v>
      </c>
      <c r="F476">
        <v>99</v>
      </c>
      <c r="H476">
        <v>2444</v>
      </c>
      <c r="I476">
        <v>78.666448445171852</v>
      </c>
      <c r="J476">
        <v>12.370004154549219</v>
      </c>
      <c r="K476">
        <v>13.82175176421752</v>
      </c>
      <c r="M476">
        <v>55.573931091739368</v>
      </c>
      <c r="O476">
        <v>11.373609958506201</v>
      </c>
      <c r="P476">
        <v>48.042323651452257</v>
      </c>
      <c r="Q476">
        <v>46.097925311203312</v>
      </c>
      <c r="R476">
        <v>107.89626556016596</v>
      </c>
      <c r="S476">
        <v>104.5</v>
      </c>
      <c r="T476">
        <v>87.44099836333875</v>
      </c>
      <c r="U476">
        <v>79.466612111292946</v>
      </c>
      <c r="V476">
        <v>1.4517476096683004</v>
      </c>
      <c r="W476">
        <v>60.771276595744688</v>
      </c>
      <c r="Y476">
        <v>0</v>
      </c>
      <c r="AD476">
        <v>2407</v>
      </c>
      <c r="AE476">
        <v>2409</v>
      </c>
      <c r="AF476">
        <v>2410</v>
      </c>
      <c r="AG476">
        <v>2410</v>
      </c>
      <c r="AH476">
        <v>2410</v>
      </c>
      <c r="AI476">
        <v>2410</v>
      </c>
      <c r="AJ476">
        <v>2410</v>
      </c>
      <c r="AK476">
        <v>2410</v>
      </c>
      <c r="AL476">
        <v>2444</v>
      </c>
      <c r="AM476">
        <v>2444</v>
      </c>
      <c r="AN476">
        <v>134</v>
      </c>
    </row>
    <row r="477" spans="1:42" x14ac:dyDescent="0.3">
      <c r="A477">
        <v>11</v>
      </c>
      <c r="B477">
        <v>2023</v>
      </c>
      <c r="C477">
        <v>12</v>
      </c>
      <c r="D477">
        <v>99</v>
      </c>
      <c r="E477">
        <v>31915</v>
      </c>
      <c r="F477">
        <v>99</v>
      </c>
      <c r="H477">
        <v>3561</v>
      </c>
      <c r="I477">
        <v>80.554057848918731</v>
      </c>
      <c r="J477">
        <v>12.152281690140798</v>
      </c>
      <c r="K477">
        <v>13.976205243868083</v>
      </c>
      <c r="M477">
        <v>58.490668170284685</v>
      </c>
      <c r="O477">
        <v>11.281948746831857</v>
      </c>
      <c r="P477">
        <v>44.875176503812497</v>
      </c>
      <c r="Q477">
        <v>44.393502824858757</v>
      </c>
      <c r="R477">
        <v>110.6527738665165</v>
      </c>
      <c r="S477">
        <v>108.71275696986763</v>
      </c>
      <c r="T477">
        <v>89.422971075540474</v>
      </c>
      <c r="U477">
        <v>83.07374333052519</v>
      </c>
      <c r="V477">
        <v>1.8239235537272871</v>
      </c>
      <c r="W477">
        <v>61.22942993541141</v>
      </c>
      <c r="Y477">
        <v>0</v>
      </c>
      <c r="AD477">
        <v>3550</v>
      </c>
      <c r="AE477">
        <v>3547</v>
      </c>
      <c r="AF477">
        <v>3550</v>
      </c>
      <c r="AG477">
        <v>3551</v>
      </c>
      <c r="AH477">
        <v>3541</v>
      </c>
      <c r="AI477">
        <v>3540</v>
      </c>
      <c r="AJ477">
        <v>3551</v>
      </c>
      <c r="AK477">
        <v>3551</v>
      </c>
      <c r="AL477">
        <v>3561</v>
      </c>
      <c r="AM477">
        <v>3561</v>
      </c>
      <c r="AN477">
        <v>141</v>
      </c>
    </row>
    <row r="478" spans="1:42" x14ac:dyDescent="0.3">
      <c r="A478">
        <v>11</v>
      </c>
      <c r="B478">
        <v>2023</v>
      </c>
      <c r="C478">
        <v>12</v>
      </c>
      <c r="D478">
        <v>99</v>
      </c>
      <c r="E478">
        <v>31915</v>
      </c>
      <c r="F478">
        <v>99</v>
      </c>
      <c r="H478">
        <v>547</v>
      </c>
      <c r="I478">
        <v>76.273126142595999</v>
      </c>
      <c r="J478">
        <v>12.291047619047612</v>
      </c>
      <c r="K478">
        <v>13.767238095238095</v>
      </c>
      <c r="M478">
        <v>58.697142857142808</v>
      </c>
      <c r="O478">
        <v>12.419813084112148</v>
      </c>
      <c r="P478">
        <v>50.428571428571438</v>
      </c>
      <c r="Q478">
        <v>50.431775700934594</v>
      </c>
      <c r="R478">
        <v>108.02429906542056</v>
      </c>
      <c r="S478">
        <v>111.4336448598131</v>
      </c>
      <c r="T478">
        <v>83.225594149908602</v>
      </c>
      <c r="U478">
        <v>81.541499085923178</v>
      </c>
      <c r="V478">
        <v>1.4761904761904869</v>
      </c>
      <c r="W478">
        <v>61.495429616087762</v>
      </c>
      <c r="Y478">
        <v>0</v>
      </c>
      <c r="AD478">
        <v>525</v>
      </c>
      <c r="AE478">
        <v>525</v>
      </c>
      <c r="AF478">
        <v>534</v>
      </c>
      <c r="AG478">
        <v>535</v>
      </c>
      <c r="AH478">
        <v>532</v>
      </c>
      <c r="AI478">
        <v>535</v>
      </c>
      <c r="AJ478">
        <v>535</v>
      </c>
      <c r="AK478">
        <v>535</v>
      </c>
      <c r="AL478">
        <v>547</v>
      </c>
      <c r="AM478">
        <v>547</v>
      </c>
      <c r="AN478">
        <v>143</v>
      </c>
    </row>
    <row r="479" spans="1:42" x14ac:dyDescent="0.3">
      <c r="A479">
        <v>11</v>
      </c>
      <c r="B479">
        <v>2023</v>
      </c>
      <c r="C479">
        <v>12</v>
      </c>
      <c r="D479">
        <v>99</v>
      </c>
      <c r="E479">
        <v>31915</v>
      </c>
      <c r="F479">
        <v>99</v>
      </c>
      <c r="H479">
        <v>6268</v>
      </c>
      <c r="I479">
        <v>81.354419272494951</v>
      </c>
      <c r="J479">
        <v>11.91823557615467</v>
      </c>
      <c r="K479">
        <v>14.26744446220234</v>
      </c>
      <c r="M479">
        <v>59.01115550583345</v>
      </c>
      <c r="O479">
        <v>10.806137126418381</v>
      </c>
      <c r="P479">
        <v>46.093510230179021</v>
      </c>
      <c r="Q479">
        <v>45.328324808184142</v>
      </c>
      <c r="R479">
        <v>124.62474029087421</v>
      </c>
      <c r="S479">
        <v>120.02333386607002</v>
      </c>
      <c r="T479">
        <v>89.277121888959769</v>
      </c>
      <c r="U479">
        <v>83.738768347159777</v>
      </c>
      <c r="V479">
        <v>2.3492088860476685</v>
      </c>
      <c r="W479">
        <v>61.118059987236734</v>
      </c>
      <c r="Y479">
        <v>0</v>
      </c>
      <c r="AD479">
        <v>6257</v>
      </c>
      <c r="AE479">
        <v>6257</v>
      </c>
      <c r="AF479">
        <v>6256</v>
      </c>
      <c r="AG479">
        <v>6257</v>
      </c>
      <c r="AH479">
        <v>6256</v>
      </c>
      <c r="AI479">
        <v>6256</v>
      </c>
      <c r="AJ479">
        <v>6257</v>
      </c>
      <c r="AK479">
        <v>6257</v>
      </c>
      <c r="AL479">
        <v>6268</v>
      </c>
      <c r="AM479">
        <v>6268</v>
      </c>
      <c r="AN479">
        <v>147</v>
      </c>
    </row>
    <row r="480" spans="1:42" x14ac:dyDescent="0.3">
      <c r="A480">
        <v>11</v>
      </c>
      <c r="B480">
        <v>2023</v>
      </c>
      <c r="C480">
        <v>12</v>
      </c>
      <c r="D480">
        <v>99</v>
      </c>
      <c r="E480">
        <v>31915</v>
      </c>
      <c r="F480">
        <v>99</v>
      </c>
      <c r="H480">
        <v>784</v>
      </c>
      <c r="I480">
        <v>78.837755102040788</v>
      </c>
      <c r="J480">
        <v>12.412755102040816</v>
      </c>
      <c r="K480">
        <v>14.299234693877539</v>
      </c>
      <c r="M480">
        <v>55.551785714285664</v>
      </c>
      <c r="O480">
        <v>11.509693877551024</v>
      </c>
      <c r="P480">
        <v>52.427295918367342</v>
      </c>
      <c r="Q480">
        <v>46.752551020408163</v>
      </c>
      <c r="R480">
        <v>139.32142857142861</v>
      </c>
      <c r="S480">
        <v>116.02168367346935</v>
      </c>
      <c r="T480">
        <v>92.438265306122432</v>
      </c>
      <c r="U480">
        <v>81.138775510204013</v>
      </c>
      <c r="V480">
        <v>1.8864795918367236</v>
      </c>
      <c r="W480">
        <v>60.766581632653057</v>
      </c>
      <c r="Y480">
        <v>0</v>
      </c>
      <c r="AD480">
        <v>784</v>
      </c>
      <c r="AE480">
        <v>784</v>
      </c>
      <c r="AF480">
        <v>784</v>
      </c>
      <c r="AG480">
        <v>784</v>
      </c>
      <c r="AH480">
        <v>784</v>
      </c>
      <c r="AI480">
        <v>784</v>
      </c>
      <c r="AJ480">
        <v>784</v>
      </c>
      <c r="AK480">
        <v>784</v>
      </c>
      <c r="AL480">
        <v>784</v>
      </c>
      <c r="AM480">
        <v>784</v>
      </c>
      <c r="AN480">
        <v>155</v>
      </c>
    </row>
    <row r="481" spans="1:41" x14ac:dyDescent="0.3">
      <c r="A481">
        <v>11</v>
      </c>
      <c r="B481">
        <v>2023</v>
      </c>
      <c r="C481">
        <v>12</v>
      </c>
      <c r="D481">
        <v>99</v>
      </c>
      <c r="E481">
        <v>31915</v>
      </c>
      <c r="F481">
        <v>99</v>
      </c>
      <c r="H481">
        <v>9016</v>
      </c>
      <c r="I481">
        <v>82.688675687666233</v>
      </c>
      <c r="J481">
        <v>11.747599451303127</v>
      </c>
      <c r="K481">
        <v>14.030684931506872</v>
      </c>
      <c r="L481">
        <v>14.491666061266496</v>
      </c>
      <c r="M481">
        <v>55.430958904109609</v>
      </c>
      <c r="N481">
        <v>59.00831247722035</v>
      </c>
      <c r="O481">
        <v>11.18109589041096</v>
      </c>
      <c r="P481">
        <v>45.946502057613181</v>
      </c>
      <c r="Q481">
        <v>45.935616438356163</v>
      </c>
      <c r="R481">
        <v>120.7821917808219</v>
      </c>
      <c r="S481">
        <v>120.08767123287672</v>
      </c>
      <c r="T481">
        <v>84.055068493150685</v>
      </c>
      <c r="U481">
        <v>80.416438356164406</v>
      </c>
      <c r="V481">
        <v>2.2830854802037353</v>
      </c>
      <c r="W481">
        <v>60.453527062999122</v>
      </c>
      <c r="Y481">
        <v>8282</v>
      </c>
      <c r="AD481">
        <v>729</v>
      </c>
      <c r="AE481">
        <v>730</v>
      </c>
      <c r="AF481">
        <v>729</v>
      </c>
      <c r="AG481">
        <v>730</v>
      </c>
      <c r="AH481">
        <v>729</v>
      </c>
      <c r="AI481">
        <v>730</v>
      </c>
      <c r="AJ481">
        <v>730</v>
      </c>
      <c r="AK481">
        <v>730</v>
      </c>
      <c r="AL481">
        <v>730</v>
      </c>
      <c r="AM481">
        <v>730</v>
      </c>
      <c r="AN481">
        <v>160</v>
      </c>
    </row>
    <row r="482" spans="1:41" x14ac:dyDescent="0.3">
      <c r="A482">
        <v>11</v>
      </c>
      <c r="B482">
        <v>2023</v>
      </c>
      <c r="C482">
        <v>12</v>
      </c>
      <c r="D482">
        <v>99</v>
      </c>
      <c r="E482">
        <v>31915</v>
      </c>
      <c r="F482">
        <v>99</v>
      </c>
      <c r="H482">
        <v>6356</v>
      </c>
      <c r="I482">
        <v>81.887822529893057</v>
      </c>
      <c r="J482">
        <v>11.702771653543349</v>
      </c>
      <c r="K482">
        <v>13.948330182734727</v>
      </c>
      <c r="M482">
        <v>56.772211720226863</v>
      </c>
      <c r="O482">
        <v>11.429587661315749</v>
      </c>
      <c r="P482">
        <v>49.640113350125937</v>
      </c>
      <c r="Q482">
        <v>47.941750629722911</v>
      </c>
      <c r="R482">
        <v>125.5958451369216</v>
      </c>
      <c r="S482">
        <v>120.98630783758261</v>
      </c>
      <c r="T482">
        <v>86.439269981120262</v>
      </c>
      <c r="U482">
        <v>81.932158590308305</v>
      </c>
      <c r="V482">
        <v>2.2455585291913831</v>
      </c>
      <c r="W482">
        <v>61.284927627438641</v>
      </c>
      <c r="Y482">
        <v>0</v>
      </c>
      <c r="AD482">
        <v>6350</v>
      </c>
      <c r="AE482">
        <v>6348</v>
      </c>
      <c r="AF482">
        <v>6351</v>
      </c>
      <c r="AG482">
        <v>6354</v>
      </c>
      <c r="AH482">
        <v>6352</v>
      </c>
      <c r="AI482">
        <v>6352</v>
      </c>
      <c r="AJ482">
        <v>6354</v>
      </c>
      <c r="AK482">
        <v>6354</v>
      </c>
      <c r="AL482">
        <v>6356</v>
      </c>
      <c r="AM482">
        <v>6356</v>
      </c>
      <c r="AN482">
        <v>171</v>
      </c>
    </row>
    <row r="483" spans="1:41" x14ac:dyDescent="0.3">
      <c r="A483">
        <v>11</v>
      </c>
      <c r="B483">
        <v>2023</v>
      </c>
      <c r="C483">
        <v>12</v>
      </c>
      <c r="D483">
        <v>99</v>
      </c>
      <c r="E483">
        <v>31915</v>
      </c>
      <c r="F483">
        <v>99</v>
      </c>
      <c r="H483">
        <v>768</v>
      </c>
      <c r="I483">
        <v>79.049348958333439</v>
      </c>
      <c r="J483">
        <v>10.896740547587997</v>
      </c>
      <c r="K483">
        <v>12.419010416666673</v>
      </c>
      <c r="M483">
        <v>57.152083333333287</v>
      </c>
      <c r="O483">
        <v>11.75885416666668</v>
      </c>
      <c r="P483">
        <v>55.00782268578876</v>
      </c>
      <c r="Q483">
        <v>52.381510416666657</v>
      </c>
      <c r="R483">
        <v>154.54817708333337</v>
      </c>
      <c r="S483">
        <v>144.515625</v>
      </c>
      <c r="T483">
        <v>90.066406249999929</v>
      </c>
      <c r="U483">
        <v>81.002604166666686</v>
      </c>
      <c r="V483">
        <v>1.5222698690786751</v>
      </c>
      <c r="W483">
        <v>62.35677083333335</v>
      </c>
      <c r="Y483">
        <v>0</v>
      </c>
      <c r="AD483">
        <v>767</v>
      </c>
      <c r="AE483">
        <v>768</v>
      </c>
      <c r="AF483">
        <v>768</v>
      </c>
      <c r="AG483">
        <v>768</v>
      </c>
      <c r="AH483">
        <v>767</v>
      </c>
      <c r="AI483">
        <v>768</v>
      </c>
      <c r="AJ483">
        <v>768</v>
      </c>
      <c r="AK483">
        <v>768</v>
      </c>
      <c r="AL483">
        <v>768</v>
      </c>
      <c r="AM483">
        <v>768</v>
      </c>
      <c r="AN483">
        <v>181</v>
      </c>
    </row>
    <row r="484" spans="1:41" x14ac:dyDescent="0.3">
      <c r="A484">
        <v>11</v>
      </c>
      <c r="B484">
        <v>2023</v>
      </c>
      <c r="C484">
        <v>12</v>
      </c>
      <c r="D484">
        <v>99</v>
      </c>
      <c r="E484">
        <v>31915</v>
      </c>
      <c r="F484">
        <v>99</v>
      </c>
      <c r="H484">
        <v>637</v>
      </c>
      <c r="I484">
        <v>85.809733124018891</v>
      </c>
      <c r="J484">
        <v>14.097476340693998</v>
      </c>
      <c r="K484">
        <v>17.085173501577284</v>
      </c>
      <c r="M484">
        <v>60.624921135646638</v>
      </c>
      <c r="O484">
        <v>12.297007874015748</v>
      </c>
      <c r="P484">
        <v>43.766561514195558</v>
      </c>
      <c r="Q484">
        <v>44.760252365930612</v>
      </c>
      <c r="R484">
        <v>120.10551181102362</v>
      </c>
      <c r="S484">
        <v>124.4677165354331</v>
      </c>
      <c r="T484">
        <v>89.682888540031385</v>
      </c>
      <c r="U484">
        <v>88.162637362637341</v>
      </c>
      <c r="V484">
        <v>2.9876971608832887</v>
      </c>
      <c r="W484">
        <v>59.279434850863424</v>
      </c>
      <c r="Y484">
        <v>0</v>
      </c>
      <c r="AD484">
        <v>634</v>
      </c>
      <c r="AE484">
        <v>634</v>
      </c>
      <c r="AF484">
        <v>635</v>
      </c>
      <c r="AG484">
        <v>635</v>
      </c>
      <c r="AH484">
        <v>634</v>
      </c>
      <c r="AI484">
        <v>634</v>
      </c>
      <c r="AJ484">
        <v>635</v>
      </c>
      <c r="AK484">
        <v>635</v>
      </c>
      <c r="AL484">
        <v>637</v>
      </c>
      <c r="AM484">
        <v>637</v>
      </c>
      <c r="AN484">
        <v>470</v>
      </c>
    </row>
    <row r="485" spans="1:41" x14ac:dyDescent="0.3">
      <c r="A485">
        <v>11</v>
      </c>
      <c r="B485">
        <v>2023</v>
      </c>
      <c r="C485">
        <v>12</v>
      </c>
      <c r="D485">
        <v>99</v>
      </c>
      <c r="E485">
        <v>31915</v>
      </c>
      <c r="F485">
        <v>99</v>
      </c>
      <c r="H485">
        <v>5593</v>
      </c>
      <c r="I485">
        <v>79.192955480064512</v>
      </c>
      <c r="J485">
        <v>11.969087656529529</v>
      </c>
      <c r="K485">
        <v>13.913273703041138</v>
      </c>
      <c r="M485">
        <v>56.765187835420313</v>
      </c>
      <c r="O485">
        <v>11.419889107494201</v>
      </c>
      <c r="P485">
        <v>47.370304114490153</v>
      </c>
      <c r="Q485">
        <v>47.274190663566444</v>
      </c>
      <c r="R485">
        <v>142.41334287247361</v>
      </c>
      <c r="S485">
        <v>140.13879449114648</v>
      </c>
      <c r="T485">
        <v>86.756016449133028</v>
      </c>
      <c r="U485">
        <v>81.918791346325506</v>
      </c>
      <c r="V485">
        <v>1.9441860465116076</v>
      </c>
      <c r="W485">
        <v>61.184516359735376</v>
      </c>
      <c r="Y485">
        <v>0</v>
      </c>
      <c r="AD485">
        <v>5590</v>
      </c>
      <c r="AE485">
        <v>5590</v>
      </c>
      <c r="AF485">
        <v>5591</v>
      </c>
      <c r="AG485">
        <v>5591</v>
      </c>
      <c r="AH485">
        <v>5590</v>
      </c>
      <c r="AI485">
        <v>5591</v>
      </c>
      <c r="AJ485">
        <v>5591</v>
      </c>
      <c r="AK485">
        <v>5591</v>
      </c>
      <c r="AL485">
        <v>5593</v>
      </c>
      <c r="AM485">
        <v>5593</v>
      </c>
      <c r="AN485">
        <v>643</v>
      </c>
    </row>
    <row r="486" spans="1:41" x14ac:dyDescent="0.3">
      <c r="A486">
        <v>12</v>
      </c>
      <c r="B486">
        <v>2023</v>
      </c>
      <c r="C486">
        <v>12</v>
      </c>
      <c r="D486">
        <v>99</v>
      </c>
      <c r="E486">
        <v>31915</v>
      </c>
      <c r="F486">
        <v>170</v>
      </c>
      <c r="H486">
        <v>1029</v>
      </c>
      <c r="I486">
        <v>49.659446064139949</v>
      </c>
      <c r="J486">
        <v>9.1738498789346217</v>
      </c>
      <c r="K486">
        <v>10.393212121212127</v>
      </c>
      <c r="L486">
        <v>15.589497716894982</v>
      </c>
      <c r="M486">
        <v>45.069818181818157</v>
      </c>
      <c r="N486">
        <v>59.418159509202454</v>
      </c>
      <c r="O486">
        <v>10.331332533013212</v>
      </c>
      <c r="P486">
        <v>51.106024096385539</v>
      </c>
      <c r="Q486">
        <v>49.930455635491597</v>
      </c>
      <c r="R486">
        <v>122.7242206235012</v>
      </c>
      <c r="S486">
        <v>117.4652278177458</v>
      </c>
      <c r="T486">
        <v>69.34882075471694</v>
      </c>
      <c r="U486">
        <v>64.055188679245262</v>
      </c>
      <c r="V486">
        <v>1.219362242277503</v>
      </c>
      <c r="W486">
        <v>63.087463556851311</v>
      </c>
      <c r="Y486">
        <v>219</v>
      </c>
      <c r="AD486">
        <v>826</v>
      </c>
      <c r="AE486">
        <v>825</v>
      </c>
      <c r="AF486">
        <v>832</v>
      </c>
      <c r="AG486">
        <v>833</v>
      </c>
      <c r="AH486">
        <v>830</v>
      </c>
      <c r="AI486">
        <v>834</v>
      </c>
      <c r="AJ486">
        <v>834</v>
      </c>
      <c r="AK486">
        <v>834</v>
      </c>
      <c r="AL486">
        <v>848</v>
      </c>
      <c r="AM486">
        <v>848</v>
      </c>
      <c r="AO486">
        <v>40</v>
      </c>
    </row>
    <row r="487" spans="1:41" x14ac:dyDescent="0.3">
      <c r="A487">
        <v>12</v>
      </c>
      <c r="B487">
        <v>2023</v>
      </c>
      <c r="C487">
        <v>12</v>
      </c>
      <c r="D487">
        <v>99</v>
      </c>
      <c r="E487">
        <v>31915</v>
      </c>
      <c r="F487">
        <v>170</v>
      </c>
      <c r="H487">
        <v>2869</v>
      </c>
      <c r="I487">
        <v>59.847887765771993</v>
      </c>
      <c r="J487">
        <v>9.6262236192186901</v>
      </c>
      <c r="K487">
        <v>11.030354737314768</v>
      </c>
      <c r="L487">
        <v>13.674576000000016</v>
      </c>
      <c r="M487">
        <v>48.53955994611588</v>
      </c>
      <c r="N487">
        <v>50.81254934210525</v>
      </c>
      <c r="O487">
        <v>10.731958762886606</v>
      </c>
      <c r="P487">
        <v>50.020179372197312</v>
      </c>
      <c r="Q487">
        <v>48.793814432989691</v>
      </c>
      <c r="R487">
        <v>124.7279246974451</v>
      </c>
      <c r="S487">
        <v>119.39309726580009</v>
      </c>
      <c r="T487">
        <v>75.32871726586761</v>
      </c>
      <c r="U487">
        <v>69.478561917443443</v>
      </c>
      <c r="V487">
        <v>1.4041311180960763</v>
      </c>
      <c r="W487">
        <v>62.867898222377114</v>
      </c>
      <c r="Y487">
        <v>628</v>
      </c>
      <c r="AD487">
        <v>2227</v>
      </c>
      <c r="AE487">
        <v>2227</v>
      </c>
      <c r="AF487">
        <v>2230</v>
      </c>
      <c r="AG487">
        <v>2231</v>
      </c>
      <c r="AH487">
        <v>2230</v>
      </c>
      <c r="AI487">
        <v>2231</v>
      </c>
      <c r="AJ487">
        <v>2231</v>
      </c>
      <c r="AK487">
        <v>2231</v>
      </c>
      <c r="AL487">
        <v>2253</v>
      </c>
      <c r="AM487">
        <v>2253</v>
      </c>
      <c r="AO487">
        <v>55</v>
      </c>
    </row>
    <row r="488" spans="1:41" x14ac:dyDescent="0.3">
      <c r="A488">
        <v>12</v>
      </c>
      <c r="B488">
        <v>2023</v>
      </c>
      <c r="C488">
        <v>12</v>
      </c>
      <c r="D488">
        <v>99</v>
      </c>
      <c r="E488">
        <v>31915</v>
      </c>
      <c r="F488">
        <v>170</v>
      </c>
      <c r="H488">
        <v>1541</v>
      </c>
      <c r="I488">
        <v>64.098014276443749</v>
      </c>
      <c r="J488">
        <v>10.167685589519664</v>
      </c>
      <c r="K488">
        <v>11.760664335664339</v>
      </c>
      <c r="L488">
        <v>13.128971722365035</v>
      </c>
      <c r="M488">
        <v>50.721328671328621</v>
      </c>
      <c r="N488">
        <v>52.060801033591723</v>
      </c>
      <c r="O488">
        <v>10.910296684118675</v>
      </c>
      <c r="P488">
        <v>49.384816753926707</v>
      </c>
      <c r="Q488">
        <v>48.140488656195458</v>
      </c>
      <c r="R488">
        <v>123.18499127399656</v>
      </c>
      <c r="S488">
        <v>117.47993019197204</v>
      </c>
      <c r="T488">
        <v>78.7110147441457</v>
      </c>
      <c r="U488">
        <v>72.786470078057263</v>
      </c>
      <c r="V488">
        <v>1.5929787461446741</v>
      </c>
      <c r="W488">
        <v>62.671641791044763</v>
      </c>
      <c r="Y488">
        <v>391</v>
      </c>
      <c r="AD488">
        <v>1145</v>
      </c>
      <c r="AE488">
        <v>1144</v>
      </c>
      <c r="AF488">
        <v>1146</v>
      </c>
      <c r="AG488">
        <v>1146</v>
      </c>
      <c r="AH488">
        <v>1146</v>
      </c>
      <c r="AI488">
        <v>1146</v>
      </c>
      <c r="AJ488">
        <v>1146</v>
      </c>
      <c r="AK488">
        <v>1146</v>
      </c>
      <c r="AL488">
        <v>1153</v>
      </c>
      <c r="AM488">
        <v>1153</v>
      </c>
      <c r="AO488">
        <v>63</v>
      </c>
    </row>
    <row r="489" spans="1:41" x14ac:dyDescent="0.3">
      <c r="A489">
        <v>12</v>
      </c>
      <c r="B489">
        <v>2023</v>
      </c>
      <c r="C489">
        <v>12</v>
      </c>
      <c r="D489">
        <v>99</v>
      </c>
      <c r="E489">
        <v>31915</v>
      </c>
      <c r="F489">
        <v>170</v>
      </c>
      <c r="H489">
        <v>2146</v>
      </c>
      <c r="I489">
        <v>66.107558247902844</v>
      </c>
      <c r="J489">
        <v>10.307402912621356</v>
      </c>
      <c r="K489">
        <v>11.893932038834929</v>
      </c>
      <c r="L489">
        <v>12.99991869918699</v>
      </c>
      <c r="M489">
        <v>51.577669902912568</v>
      </c>
      <c r="N489">
        <v>52.608556910569078</v>
      </c>
      <c r="O489">
        <v>10.844511825348722</v>
      </c>
      <c r="P489">
        <v>48.798543689320383</v>
      </c>
      <c r="Q489">
        <v>47.493932038834949</v>
      </c>
      <c r="R489">
        <v>122.53183747725897</v>
      </c>
      <c r="S489">
        <v>119.03395997574287</v>
      </c>
      <c r="T489">
        <v>80.269165659008451</v>
      </c>
      <c r="U489">
        <v>73.999153567109985</v>
      </c>
      <c r="V489">
        <v>1.5865291262135739</v>
      </c>
      <c r="W489">
        <v>62.113699906803355</v>
      </c>
      <c r="Y489">
        <v>494</v>
      </c>
      <c r="AD489">
        <v>1648</v>
      </c>
      <c r="AE489">
        <v>1648</v>
      </c>
      <c r="AF489">
        <v>1648</v>
      </c>
      <c r="AG489">
        <v>1649</v>
      </c>
      <c r="AH489">
        <v>1648</v>
      </c>
      <c r="AI489">
        <v>1648</v>
      </c>
      <c r="AJ489">
        <v>1649</v>
      </c>
      <c r="AK489">
        <v>1649</v>
      </c>
      <c r="AL489">
        <v>1654</v>
      </c>
      <c r="AM489">
        <v>1654</v>
      </c>
      <c r="AO489">
        <v>65</v>
      </c>
    </row>
    <row r="490" spans="1:41" x14ac:dyDescent="0.3">
      <c r="A490">
        <v>12</v>
      </c>
      <c r="B490">
        <v>2023</v>
      </c>
      <c r="C490">
        <v>12</v>
      </c>
      <c r="D490">
        <v>99</v>
      </c>
      <c r="E490">
        <v>31915</v>
      </c>
      <c r="F490">
        <v>170</v>
      </c>
      <c r="H490">
        <v>3009</v>
      </c>
      <c r="I490">
        <v>68.104483217015698</v>
      </c>
      <c r="J490">
        <v>10.534691987031056</v>
      </c>
      <c r="K490">
        <v>12.233348772579919</v>
      </c>
      <c r="L490">
        <v>13.217161520190013</v>
      </c>
      <c r="M490">
        <v>52.48605836035204</v>
      </c>
      <c r="N490">
        <v>53.126057007125873</v>
      </c>
      <c r="O490">
        <v>10.932468735525724</v>
      </c>
      <c r="P490">
        <v>48.712100139082061</v>
      </c>
      <c r="Q490">
        <v>47.45875810936051</v>
      </c>
      <c r="R490">
        <v>123.73228346456696</v>
      </c>
      <c r="S490">
        <v>119.49096804075964</v>
      </c>
      <c r="T490">
        <v>80.988457987072977</v>
      </c>
      <c r="U490">
        <v>75.378208679593683</v>
      </c>
      <c r="V490">
        <v>1.6986567855488628</v>
      </c>
      <c r="W490">
        <v>61.817547357926223</v>
      </c>
      <c r="Y490">
        <v>844</v>
      </c>
      <c r="AD490">
        <v>2159</v>
      </c>
      <c r="AE490">
        <v>2159</v>
      </c>
      <c r="AF490">
        <v>2159</v>
      </c>
      <c r="AG490">
        <v>2159</v>
      </c>
      <c r="AH490">
        <v>2157</v>
      </c>
      <c r="AI490">
        <v>2158</v>
      </c>
      <c r="AJ490">
        <v>2159</v>
      </c>
      <c r="AK490">
        <v>2159</v>
      </c>
      <c r="AL490">
        <v>2166</v>
      </c>
      <c r="AM490">
        <v>2166</v>
      </c>
      <c r="AO490">
        <v>67</v>
      </c>
    </row>
    <row r="491" spans="1:41" x14ac:dyDescent="0.3">
      <c r="A491">
        <v>12</v>
      </c>
      <c r="B491">
        <v>2023</v>
      </c>
      <c r="C491">
        <v>12</v>
      </c>
      <c r="D491">
        <v>99</v>
      </c>
      <c r="E491">
        <v>31915</v>
      </c>
      <c r="F491">
        <v>170</v>
      </c>
      <c r="H491">
        <v>3973</v>
      </c>
      <c r="I491">
        <v>70.08953939088731</v>
      </c>
      <c r="J491">
        <v>10.926788800553064</v>
      </c>
      <c r="K491">
        <v>12.794882434301533</v>
      </c>
      <c r="L491">
        <v>13.268368860055602</v>
      </c>
      <c r="M491">
        <v>53.289349930843592</v>
      </c>
      <c r="N491">
        <v>53.96399257195916</v>
      </c>
      <c r="O491">
        <v>11.066920152091216</v>
      </c>
      <c r="P491">
        <v>48.515036294503965</v>
      </c>
      <c r="Q491">
        <v>47.336099585062257</v>
      </c>
      <c r="R491">
        <v>123.3428966470792</v>
      </c>
      <c r="S491">
        <v>119.80677497407537</v>
      </c>
      <c r="T491">
        <v>83.086917500863137</v>
      </c>
      <c r="U491">
        <v>76.998688298239557</v>
      </c>
      <c r="V491">
        <v>1.8680936337484688</v>
      </c>
      <c r="W491">
        <v>61.652907123080787</v>
      </c>
      <c r="Y491">
        <v>1080</v>
      </c>
      <c r="AD491">
        <v>2893</v>
      </c>
      <c r="AE491">
        <v>2892</v>
      </c>
      <c r="AF491">
        <v>2892</v>
      </c>
      <c r="AG491">
        <v>2893</v>
      </c>
      <c r="AH491">
        <v>2893</v>
      </c>
      <c r="AI491">
        <v>2892</v>
      </c>
      <c r="AJ491">
        <v>2893</v>
      </c>
      <c r="AK491">
        <v>2893</v>
      </c>
      <c r="AL491">
        <v>2897</v>
      </c>
      <c r="AM491">
        <v>2897</v>
      </c>
      <c r="AO491">
        <v>69</v>
      </c>
    </row>
    <row r="492" spans="1:41" x14ac:dyDescent="0.3">
      <c r="A492">
        <v>12</v>
      </c>
      <c r="B492">
        <v>2023</v>
      </c>
      <c r="C492">
        <v>12</v>
      </c>
      <c r="D492">
        <v>99</v>
      </c>
      <c r="E492">
        <v>31915</v>
      </c>
      <c r="F492">
        <v>170</v>
      </c>
      <c r="H492">
        <v>5511</v>
      </c>
      <c r="I492">
        <v>72.075264017417851</v>
      </c>
      <c r="J492">
        <v>11.129989816700576</v>
      </c>
      <c r="K492">
        <v>12.995720835455922</v>
      </c>
      <c r="L492">
        <v>13.284059910771212</v>
      </c>
      <c r="M492">
        <v>54.409118695873666</v>
      </c>
      <c r="N492">
        <v>54.632543021032497</v>
      </c>
      <c r="O492">
        <v>10.873199287350477</v>
      </c>
      <c r="P492">
        <v>48.369587366276086</v>
      </c>
      <c r="Q492">
        <v>47.175407331975563</v>
      </c>
      <c r="R492">
        <v>124.07230142566191</v>
      </c>
      <c r="S492">
        <v>120.10486128785952</v>
      </c>
      <c r="T492">
        <v>83.662214321990845</v>
      </c>
      <c r="U492">
        <v>78.026206196038629</v>
      </c>
      <c r="V492">
        <v>1.8657310187553424</v>
      </c>
      <c r="W492">
        <v>61.560696788241685</v>
      </c>
      <c r="Y492">
        <v>1572</v>
      </c>
      <c r="AD492">
        <v>3928</v>
      </c>
      <c r="AE492">
        <v>3926</v>
      </c>
      <c r="AF492">
        <v>3928</v>
      </c>
      <c r="AG492">
        <v>3929</v>
      </c>
      <c r="AH492">
        <v>3926</v>
      </c>
      <c r="AI492">
        <v>3928</v>
      </c>
      <c r="AJ492">
        <v>3928</v>
      </c>
      <c r="AK492">
        <v>3929</v>
      </c>
      <c r="AL492">
        <v>3938</v>
      </c>
      <c r="AM492">
        <v>3938</v>
      </c>
      <c r="AO492">
        <v>71</v>
      </c>
    </row>
    <row r="493" spans="1:41" x14ac:dyDescent="0.3">
      <c r="A493">
        <v>12</v>
      </c>
      <c r="B493">
        <v>2023</v>
      </c>
      <c r="C493">
        <v>12</v>
      </c>
      <c r="D493">
        <v>99</v>
      </c>
      <c r="E493">
        <v>31915</v>
      </c>
      <c r="F493">
        <v>170</v>
      </c>
      <c r="H493">
        <v>6720</v>
      </c>
      <c r="I493">
        <v>74.072666666668354</v>
      </c>
      <c r="J493">
        <v>11.338342077649516</v>
      </c>
      <c r="K493">
        <v>13.271944561108798</v>
      </c>
      <c r="L493">
        <v>13.457362467866313</v>
      </c>
      <c r="M493">
        <v>54.96047879042397</v>
      </c>
      <c r="N493">
        <v>55.224595985589218</v>
      </c>
      <c r="O493">
        <v>11.123651626442811</v>
      </c>
      <c r="P493">
        <v>48.120277078085643</v>
      </c>
      <c r="Q493">
        <v>47.164357682619666</v>
      </c>
      <c r="R493">
        <v>123.71368597816956</v>
      </c>
      <c r="S493">
        <v>121.56201469045118</v>
      </c>
      <c r="T493">
        <v>84.808427672956483</v>
      </c>
      <c r="U493">
        <v>79.19274633123689</v>
      </c>
      <c r="V493">
        <v>1.933602483459282</v>
      </c>
      <c r="W493">
        <v>61.401190476190479</v>
      </c>
      <c r="Y493">
        <v>1953</v>
      </c>
      <c r="AD493">
        <v>4765</v>
      </c>
      <c r="AE493">
        <v>4762</v>
      </c>
      <c r="AF493">
        <v>4764</v>
      </c>
      <c r="AG493">
        <v>4765</v>
      </c>
      <c r="AH493">
        <v>4764</v>
      </c>
      <c r="AI493">
        <v>4764</v>
      </c>
      <c r="AJ493">
        <v>4764</v>
      </c>
      <c r="AK493">
        <v>4765</v>
      </c>
      <c r="AL493">
        <v>4770</v>
      </c>
      <c r="AM493">
        <v>4770</v>
      </c>
      <c r="AO493">
        <v>73</v>
      </c>
    </row>
    <row r="494" spans="1:41" x14ac:dyDescent="0.3">
      <c r="A494">
        <v>12</v>
      </c>
      <c r="B494">
        <v>2023</v>
      </c>
      <c r="C494">
        <v>12</v>
      </c>
      <c r="D494">
        <v>99</v>
      </c>
      <c r="E494">
        <v>31915</v>
      </c>
      <c r="F494">
        <v>170</v>
      </c>
      <c r="H494">
        <v>8408</v>
      </c>
      <c r="I494">
        <v>76.046662702188257</v>
      </c>
      <c r="J494">
        <v>11.59329589329589</v>
      </c>
      <c r="K494">
        <v>13.576670759515881</v>
      </c>
      <c r="L494">
        <v>13.576931354359912</v>
      </c>
      <c r="M494">
        <v>55.673566041045511</v>
      </c>
      <c r="N494">
        <v>55.986744704570846</v>
      </c>
      <c r="O494">
        <v>11.304613225749875</v>
      </c>
      <c r="P494">
        <v>47.925250043867344</v>
      </c>
      <c r="Q494">
        <v>47.057894736842094</v>
      </c>
      <c r="R494">
        <v>123.99228205577968</v>
      </c>
      <c r="S494">
        <v>121.64865813015263</v>
      </c>
      <c r="T494">
        <v>85.718473122045026</v>
      </c>
      <c r="U494">
        <v>80.377797233409083</v>
      </c>
      <c r="V494">
        <v>1.9833748662199924</v>
      </c>
      <c r="W494">
        <v>61.268315889628909</v>
      </c>
      <c r="Y494">
        <v>2707</v>
      </c>
      <c r="AD494">
        <v>5698</v>
      </c>
      <c r="AE494">
        <v>5701</v>
      </c>
      <c r="AF494">
        <v>5701</v>
      </c>
      <c r="AG494">
        <v>5701</v>
      </c>
      <c r="AH494">
        <v>5699</v>
      </c>
      <c r="AI494">
        <v>5700</v>
      </c>
      <c r="AJ494">
        <v>5701</v>
      </c>
      <c r="AK494">
        <v>5701</v>
      </c>
      <c r="AL494">
        <v>5711</v>
      </c>
      <c r="AM494">
        <v>5711</v>
      </c>
      <c r="AO494">
        <v>75</v>
      </c>
    </row>
    <row r="495" spans="1:41" x14ac:dyDescent="0.3">
      <c r="A495">
        <v>12</v>
      </c>
      <c r="B495">
        <v>2023</v>
      </c>
      <c r="C495">
        <v>12</v>
      </c>
      <c r="D495">
        <v>99</v>
      </c>
      <c r="E495">
        <v>31915</v>
      </c>
      <c r="F495">
        <v>170</v>
      </c>
      <c r="H495">
        <v>9451</v>
      </c>
      <c r="I495">
        <v>78.055749656122998</v>
      </c>
      <c r="J495">
        <v>11.860000000000021</v>
      </c>
      <c r="K495">
        <v>13.883685220729328</v>
      </c>
      <c r="L495">
        <v>13.836788069073791</v>
      </c>
      <c r="M495">
        <v>56.358765195137487</v>
      </c>
      <c r="N495">
        <v>56.471683945962894</v>
      </c>
      <c r="O495">
        <v>11.351742884553904</v>
      </c>
      <c r="P495">
        <v>47.760236724248237</v>
      </c>
      <c r="Q495">
        <v>46.781544858467953</v>
      </c>
      <c r="R495">
        <v>124.36526467295703</v>
      </c>
      <c r="S495">
        <v>122.06811640550048</v>
      </c>
      <c r="T495">
        <v>86.520185096537489</v>
      </c>
      <c r="U495">
        <v>81.35640657411831</v>
      </c>
      <c r="V495">
        <v>2.0236852207293055</v>
      </c>
      <c r="W495">
        <v>61.050682467463758</v>
      </c>
      <c r="Y495">
        <v>3192</v>
      </c>
      <c r="AD495">
        <v>6250</v>
      </c>
      <c r="AE495">
        <v>6252</v>
      </c>
      <c r="AF495">
        <v>6254</v>
      </c>
      <c r="AG495">
        <v>6254</v>
      </c>
      <c r="AH495">
        <v>6252</v>
      </c>
      <c r="AI495">
        <v>6253</v>
      </c>
      <c r="AJ495">
        <v>6253</v>
      </c>
      <c r="AK495">
        <v>6254</v>
      </c>
      <c r="AL495">
        <v>6267</v>
      </c>
      <c r="AM495">
        <v>6267</v>
      </c>
      <c r="AO495">
        <v>77</v>
      </c>
    </row>
    <row r="496" spans="1:41" x14ac:dyDescent="0.3">
      <c r="A496">
        <v>12</v>
      </c>
      <c r="B496">
        <v>2023</v>
      </c>
      <c r="C496">
        <v>12</v>
      </c>
      <c r="D496">
        <v>99</v>
      </c>
      <c r="E496">
        <v>31915</v>
      </c>
      <c r="F496">
        <v>170</v>
      </c>
      <c r="H496">
        <v>9676</v>
      </c>
      <c r="I496">
        <v>80.054948325753315</v>
      </c>
      <c r="J496">
        <v>12.06924265842348</v>
      </c>
      <c r="K496">
        <v>14.233807169344939</v>
      </c>
      <c r="L496">
        <v>13.923993109928</v>
      </c>
      <c r="M496">
        <v>57.200710754017294</v>
      </c>
      <c r="N496">
        <v>57.213643483709262</v>
      </c>
      <c r="O496">
        <v>11.4347544022243</v>
      </c>
      <c r="P496">
        <v>47.289091470951803</v>
      </c>
      <c r="Q496">
        <v>46.415636588380721</v>
      </c>
      <c r="R496">
        <v>124.15971578622178</v>
      </c>
      <c r="S496">
        <v>122.46771702193389</v>
      </c>
      <c r="T496">
        <v>87.590465905584608</v>
      </c>
      <c r="U496">
        <v>82.706541190990535</v>
      </c>
      <c r="V496">
        <v>2.1645645109214624</v>
      </c>
      <c r="W496">
        <v>60.936337329474995</v>
      </c>
      <c r="Y496">
        <v>3201</v>
      </c>
      <c r="AD496">
        <v>6470</v>
      </c>
      <c r="AE496">
        <v>6472</v>
      </c>
      <c r="AF496">
        <v>6473</v>
      </c>
      <c r="AG496">
        <v>6474</v>
      </c>
      <c r="AH496">
        <v>6472</v>
      </c>
      <c r="AI496">
        <v>6472</v>
      </c>
      <c r="AJ496">
        <v>6474</v>
      </c>
      <c r="AK496">
        <v>6474</v>
      </c>
      <c r="AL496">
        <v>6482</v>
      </c>
      <c r="AM496">
        <v>6482</v>
      </c>
      <c r="AO496">
        <v>79</v>
      </c>
    </row>
    <row r="497" spans="1:41" x14ac:dyDescent="0.3">
      <c r="A497">
        <v>12</v>
      </c>
      <c r="B497">
        <v>2023</v>
      </c>
      <c r="C497">
        <v>12</v>
      </c>
      <c r="D497">
        <v>99</v>
      </c>
      <c r="E497">
        <v>31915</v>
      </c>
      <c r="F497">
        <v>170</v>
      </c>
      <c r="H497">
        <v>10128</v>
      </c>
      <c r="I497">
        <v>82.036168048970453</v>
      </c>
      <c r="J497">
        <v>12.307035404953602</v>
      </c>
      <c r="K497">
        <v>14.540252241300761</v>
      </c>
      <c r="L497">
        <v>14.099640022675748</v>
      </c>
      <c r="M497">
        <v>58.152043762346253</v>
      </c>
      <c r="N497">
        <v>57.83621061595241</v>
      </c>
      <c r="O497">
        <v>11.361130527275485</v>
      </c>
      <c r="P497">
        <v>46.967320261437905</v>
      </c>
      <c r="Q497">
        <v>46.236322188449847</v>
      </c>
      <c r="R497">
        <v>122.97568758547337</v>
      </c>
      <c r="S497">
        <v>122.3140860051664</v>
      </c>
      <c r="T497">
        <v>88.286342276792354</v>
      </c>
      <c r="U497">
        <v>83.791329392147901</v>
      </c>
      <c r="V497">
        <v>2.2332168363471623</v>
      </c>
      <c r="W497">
        <v>60.731832543443922</v>
      </c>
      <c r="Y497">
        <v>3536</v>
      </c>
      <c r="AD497">
        <v>6581</v>
      </c>
      <c r="AE497">
        <v>6581</v>
      </c>
      <c r="AF497">
        <v>6581</v>
      </c>
      <c r="AG497">
        <v>6581</v>
      </c>
      <c r="AH497">
        <v>6579</v>
      </c>
      <c r="AI497">
        <v>6580</v>
      </c>
      <c r="AJ497">
        <v>6581</v>
      </c>
      <c r="AK497">
        <v>6581</v>
      </c>
      <c r="AL497">
        <v>6597</v>
      </c>
      <c r="AM497">
        <v>6597</v>
      </c>
      <c r="AO497">
        <v>81</v>
      </c>
    </row>
    <row r="498" spans="1:41" x14ac:dyDescent="0.3">
      <c r="A498">
        <v>12</v>
      </c>
      <c r="B498">
        <v>2023</v>
      </c>
      <c r="C498">
        <v>12</v>
      </c>
      <c r="D498">
        <v>99</v>
      </c>
      <c r="E498">
        <v>31915</v>
      </c>
      <c r="F498">
        <v>170</v>
      </c>
      <c r="H498">
        <v>9700</v>
      </c>
      <c r="I498">
        <v>84.038726804122646</v>
      </c>
      <c r="J498">
        <v>12.67292729591836</v>
      </c>
      <c r="K498">
        <v>15.003825920612188</v>
      </c>
      <c r="L498">
        <v>14.21319648093842</v>
      </c>
      <c r="M498">
        <v>59.026398852223949</v>
      </c>
      <c r="N498">
        <v>58.471188031680875</v>
      </c>
      <c r="O498">
        <v>11.52580902279608</v>
      </c>
      <c r="P498">
        <v>46.541772959183682</v>
      </c>
      <c r="Q498">
        <v>45.875797193877553</v>
      </c>
      <c r="R498">
        <v>123.53610712577712</v>
      </c>
      <c r="S498">
        <v>122.40586641160525</v>
      </c>
      <c r="T498">
        <v>89.174058178349981</v>
      </c>
      <c r="U498">
        <v>85.214814814814588</v>
      </c>
      <c r="V498">
        <v>2.3308986246938246</v>
      </c>
      <c r="W498">
        <v>60.521649484536091</v>
      </c>
      <c r="Y498">
        <v>3421</v>
      </c>
      <c r="AD498">
        <v>6272</v>
      </c>
      <c r="AE498">
        <v>6273</v>
      </c>
      <c r="AF498">
        <v>6273</v>
      </c>
      <c r="AG498">
        <v>6273</v>
      </c>
      <c r="AH498">
        <v>6272</v>
      </c>
      <c r="AI498">
        <v>6272</v>
      </c>
      <c r="AJ498">
        <v>6273</v>
      </c>
      <c r="AK498">
        <v>6273</v>
      </c>
      <c r="AL498">
        <v>6291</v>
      </c>
      <c r="AM498">
        <v>6291</v>
      </c>
      <c r="AO498">
        <v>83</v>
      </c>
    </row>
    <row r="499" spans="1:41" x14ac:dyDescent="0.3">
      <c r="A499">
        <v>12</v>
      </c>
      <c r="B499">
        <v>2023</v>
      </c>
      <c r="C499">
        <v>12</v>
      </c>
      <c r="D499">
        <v>99</v>
      </c>
      <c r="E499">
        <v>31915</v>
      </c>
      <c r="F499">
        <v>170</v>
      </c>
      <c r="H499">
        <v>8556</v>
      </c>
      <c r="I499">
        <v>86.036326554465319</v>
      </c>
      <c r="J499">
        <v>12.900662944870872</v>
      </c>
      <c r="K499">
        <v>15.335870134403942</v>
      </c>
      <c r="L499">
        <v>14.441770351937439</v>
      </c>
      <c r="M499">
        <v>60.073660324663919</v>
      </c>
      <c r="N499">
        <v>58.947595161864079</v>
      </c>
      <c r="O499">
        <v>11.54412277642132</v>
      </c>
      <c r="P499">
        <v>46.117411025819962</v>
      </c>
      <c r="Q499">
        <v>45.43727098237656</v>
      </c>
      <c r="R499">
        <v>122.52406696895704</v>
      </c>
      <c r="S499">
        <v>122.2579351238228</v>
      </c>
      <c r="T499">
        <v>89.972741514360379</v>
      </c>
      <c r="U499">
        <v>86.571871192341007</v>
      </c>
      <c r="V499">
        <v>2.4352071895330791</v>
      </c>
      <c r="W499">
        <v>60.359630668536717</v>
      </c>
      <c r="Y499">
        <v>2823</v>
      </c>
      <c r="AD499">
        <v>5732</v>
      </c>
      <c r="AE499">
        <v>5729</v>
      </c>
      <c r="AF499">
        <v>5732</v>
      </c>
      <c r="AG499">
        <v>5734</v>
      </c>
      <c r="AH499">
        <v>5732</v>
      </c>
      <c r="AI499">
        <v>5731</v>
      </c>
      <c r="AJ499">
        <v>5734</v>
      </c>
      <c r="AK499">
        <v>5734</v>
      </c>
      <c r="AL499">
        <v>5745</v>
      </c>
      <c r="AM499">
        <v>5745</v>
      </c>
      <c r="AO499">
        <v>85</v>
      </c>
    </row>
    <row r="500" spans="1:41" x14ac:dyDescent="0.3">
      <c r="A500">
        <v>12</v>
      </c>
      <c r="B500">
        <v>2023</v>
      </c>
      <c r="C500">
        <v>12</v>
      </c>
      <c r="D500">
        <v>99</v>
      </c>
      <c r="E500">
        <v>31915</v>
      </c>
      <c r="F500">
        <v>170</v>
      </c>
      <c r="H500">
        <v>10047</v>
      </c>
      <c r="I500">
        <v>88.487748581664874</v>
      </c>
      <c r="J500">
        <v>13.20268533066707</v>
      </c>
      <c r="K500">
        <v>15.81276960434222</v>
      </c>
      <c r="L500">
        <v>14.689725347452004</v>
      </c>
      <c r="M500">
        <v>60.975632052563853</v>
      </c>
      <c r="N500">
        <v>59.67188079470187</v>
      </c>
      <c r="O500">
        <v>11.731705227077963</v>
      </c>
      <c r="P500">
        <v>45.861246070305825</v>
      </c>
      <c r="Q500">
        <v>45.268933981137458</v>
      </c>
      <c r="R500">
        <v>123.0361325335618</v>
      </c>
      <c r="S500">
        <v>122.89003141959439</v>
      </c>
      <c r="T500">
        <v>90.819301496792576</v>
      </c>
      <c r="U500">
        <v>88.053913043478559</v>
      </c>
      <c r="V500">
        <v>2.6100842736751471</v>
      </c>
      <c r="W500">
        <v>60.098039215686256</v>
      </c>
      <c r="Y500">
        <v>3034</v>
      </c>
      <c r="AD500">
        <v>7001</v>
      </c>
      <c r="AE500">
        <v>7001</v>
      </c>
      <c r="AF500">
        <v>7002</v>
      </c>
      <c r="AG500">
        <v>7002</v>
      </c>
      <c r="AH500">
        <v>6998</v>
      </c>
      <c r="AI500">
        <v>6998</v>
      </c>
      <c r="AJ500">
        <v>7002</v>
      </c>
      <c r="AK500">
        <v>7002</v>
      </c>
      <c r="AL500">
        <v>7015</v>
      </c>
      <c r="AM500">
        <v>7015</v>
      </c>
      <c r="AO500">
        <v>87</v>
      </c>
    </row>
    <row r="501" spans="1:41" x14ac:dyDescent="0.3">
      <c r="A501">
        <v>12</v>
      </c>
      <c r="B501">
        <v>2023</v>
      </c>
      <c r="C501">
        <v>12</v>
      </c>
      <c r="D501">
        <v>99</v>
      </c>
      <c r="E501">
        <v>31915</v>
      </c>
      <c r="F501">
        <v>170</v>
      </c>
      <c r="H501">
        <v>9157</v>
      </c>
      <c r="I501">
        <v>92.167064540786384</v>
      </c>
      <c r="J501">
        <v>13.739484910728377</v>
      </c>
      <c r="K501">
        <v>16.460717106302322</v>
      </c>
      <c r="L501">
        <v>15.064322396576348</v>
      </c>
      <c r="M501">
        <v>62.260464381614248</v>
      </c>
      <c r="N501">
        <v>60.753256062767491</v>
      </c>
      <c r="O501">
        <v>11.69655716993045</v>
      </c>
      <c r="P501">
        <v>45.765281945980085</v>
      </c>
      <c r="Q501">
        <v>45.183915310475591</v>
      </c>
      <c r="R501">
        <v>123.55015005528352</v>
      </c>
      <c r="S501">
        <v>123.4493051168667</v>
      </c>
      <c r="T501">
        <v>91.953763779527989</v>
      </c>
      <c r="U501">
        <v>89.513102362204677</v>
      </c>
      <c r="V501">
        <v>2.7212321955739438</v>
      </c>
      <c r="W501">
        <v>59.669760838702615</v>
      </c>
      <c r="Y501">
        <v>2810</v>
      </c>
      <c r="AD501">
        <v>6329</v>
      </c>
      <c r="AE501">
        <v>6331</v>
      </c>
      <c r="AF501">
        <v>6331</v>
      </c>
      <c r="AG501">
        <v>6332</v>
      </c>
      <c r="AH501">
        <v>6331</v>
      </c>
      <c r="AI501">
        <v>6329</v>
      </c>
      <c r="AJ501">
        <v>6331</v>
      </c>
      <c r="AK501">
        <v>6332</v>
      </c>
      <c r="AL501">
        <v>6350</v>
      </c>
      <c r="AM501">
        <v>6350</v>
      </c>
      <c r="AO501">
        <v>90</v>
      </c>
    </row>
    <row r="502" spans="1:41" x14ac:dyDescent="0.3">
      <c r="A502">
        <v>12</v>
      </c>
      <c r="B502">
        <v>2023</v>
      </c>
      <c r="C502">
        <v>12</v>
      </c>
      <c r="D502">
        <v>99</v>
      </c>
      <c r="E502">
        <v>31915</v>
      </c>
      <c r="F502">
        <v>170</v>
      </c>
      <c r="H502">
        <v>3323</v>
      </c>
      <c r="I502">
        <v>97.088684923262477</v>
      </c>
      <c r="J502">
        <v>14.211672473867639</v>
      </c>
      <c r="K502">
        <v>17.095470383275302</v>
      </c>
      <c r="L502">
        <v>15.620770750988132</v>
      </c>
      <c r="M502">
        <v>63.485017421602819</v>
      </c>
      <c r="N502">
        <v>61.729198813056399</v>
      </c>
      <c r="O502">
        <v>11.883710801393727</v>
      </c>
      <c r="P502">
        <v>45.553571428571438</v>
      </c>
      <c r="Q502">
        <v>45.071459694989102</v>
      </c>
      <c r="R502">
        <v>124.49172473867598</v>
      </c>
      <c r="S502">
        <v>124.13980836236937</v>
      </c>
      <c r="T502">
        <v>92.64954446854658</v>
      </c>
      <c r="U502">
        <v>90.716529284164878</v>
      </c>
      <c r="V502">
        <v>2.8837979094076647</v>
      </c>
      <c r="W502">
        <v>59.158892566957583</v>
      </c>
      <c r="Y502">
        <v>1018</v>
      </c>
      <c r="AD502">
        <v>2296</v>
      </c>
      <c r="AE502">
        <v>2296</v>
      </c>
      <c r="AF502">
        <v>2296</v>
      </c>
      <c r="AG502">
        <v>2296</v>
      </c>
      <c r="AH502">
        <v>2296</v>
      </c>
      <c r="AI502">
        <v>2295</v>
      </c>
      <c r="AJ502">
        <v>2296</v>
      </c>
      <c r="AK502">
        <v>2296</v>
      </c>
      <c r="AL502">
        <v>2305</v>
      </c>
      <c r="AM502">
        <v>2305</v>
      </c>
      <c r="AO502">
        <v>95</v>
      </c>
    </row>
    <row r="503" spans="1:41" x14ac:dyDescent="0.3">
      <c r="A503">
        <v>12</v>
      </c>
      <c r="B503">
        <v>2023</v>
      </c>
      <c r="C503">
        <v>12</v>
      </c>
      <c r="D503">
        <v>99</v>
      </c>
      <c r="E503">
        <v>31915</v>
      </c>
      <c r="F503">
        <v>170</v>
      </c>
      <c r="H503">
        <v>1160</v>
      </c>
      <c r="I503">
        <v>102.04228448275862</v>
      </c>
      <c r="J503">
        <v>14.90117035110536</v>
      </c>
      <c r="K503">
        <v>17.787256176853049</v>
      </c>
      <c r="L503">
        <v>16.466155844155836</v>
      </c>
      <c r="M503">
        <v>64.530039011703522</v>
      </c>
      <c r="N503">
        <v>62.068590078328981</v>
      </c>
      <c r="O503">
        <v>11.67178153446034</v>
      </c>
      <c r="P503">
        <v>45.209635416666657</v>
      </c>
      <c r="Q503">
        <v>44.821846553966175</v>
      </c>
      <c r="R503">
        <v>124.22366710013002</v>
      </c>
      <c r="S503">
        <v>126.59167750325098</v>
      </c>
      <c r="T503">
        <v>92.689548387096806</v>
      </c>
      <c r="U503">
        <v>90.847999999999985</v>
      </c>
      <c r="V503">
        <v>2.8860858257476845</v>
      </c>
      <c r="W503">
        <v>58.51206896551723</v>
      </c>
      <c r="Y503">
        <v>386</v>
      </c>
      <c r="AD503">
        <v>769</v>
      </c>
      <c r="AE503">
        <v>769</v>
      </c>
      <c r="AF503">
        <v>769</v>
      </c>
      <c r="AG503">
        <v>769</v>
      </c>
      <c r="AH503">
        <v>768</v>
      </c>
      <c r="AI503">
        <v>769</v>
      </c>
      <c r="AJ503">
        <v>769</v>
      </c>
      <c r="AK503">
        <v>769</v>
      </c>
      <c r="AL503">
        <v>775</v>
      </c>
      <c r="AM503">
        <v>775</v>
      </c>
      <c r="AO503">
        <v>100</v>
      </c>
    </row>
    <row r="504" spans="1:41" x14ac:dyDescent="0.3">
      <c r="A504">
        <v>12</v>
      </c>
      <c r="B504">
        <v>2023</v>
      </c>
      <c r="C504">
        <v>12</v>
      </c>
      <c r="D504">
        <v>99</v>
      </c>
      <c r="E504">
        <v>31915</v>
      </c>
      <c r="F504">
        <v>170</v>
      </c>
      <c r="H504">
        <v>442</v>
      </c>
      <c r="I504">
        <v>107.18830316742088</v>
      </c>
      <c r="J504">
        <v>14.552985074626864</v>
      </c>
      <c r="K504">
        <v>17.647014925373131</v>
      </c>
      <c r="L504">
        <v>16.531301775147941</v>
      </c>
      <c r="M504">
        <v>65.53731343283583</v>
      </c>
      <c r="N504">
        <v>62.494702380952397</v>
      </c>
      <c r="O504">
        <v>12.18731343283582</v>
      </c>
      <c r="P504">
        <v>43.53358208955224</v>
      </c>
      <c r="Q504">
        <v>43.400749063670411</v>
      </c>
      <c r="R504">
        <v>120.52238805970153</v>
      </c>
      <c r="S504">
        <v>120.80223880597016</v>
      </c>
      <c r="T504">
        <v>92.755882352941214</v>
      </c>
      <c r="U504">
        <v>90.852205882352877</v>
      </c>
      <c r="V504">
        <v>3.0940298507462605</v>
      </c>
      <c r="W504">
        <v>58.778280542986408</v>
      </c>
      <c r="Y504">
        <v>170</v>
      </c>
      <c r="AD504">
        <v>268</v>
      </c>
      <c r="AE504">
        <v>268</v>
      </c>
      <c r="AF504">
        <v>267</v>
      </c>
      <c r="AG504">
        <v>268</v>
      </c>
      <c r="AH504">
        <v>268</v>
      </c>
      <c r="AI504">
        <v>267</v>
      </c>
      <c r="AJ504">
        <v>268</v>
      </c>
      <c r="AK504">
        <v>268</v>
      </c>
      <c r="AL504">
        <v>272</v>
      </c>
      <c r="AM504">
        <v>272</v>
      </c>
      <c r="AO504">
        <v>105</v>
      </c>
    </row>
    <row r="505" spans="1:41" x14ac:dyDescent="0.3">
      <c r="A505">
        <v>12</v>
      </c>
      <c r="B505">
        <v>2023</v>
      </c>
      <c r="C505">
        <v>12</v>
      </c>
      <c r="D505">
        <v>99</v>
      </c>
      <c r="E505">
        <v>31915</v>
      </c>
      <c r="F505">
        <v>170</v>
      </c>
      <c r="H505">
        <v>193</v>
      </c>
      <c r="I505">
        <v>112.39051813471502</v>
      </c>
      <c r="J505">
        <v>14.884482758620692</v>
      </c>
      <c r="K505">
        <v>17.906896551724124</v>
      </c>
      <c r="L505">
        <v>17.369610389610404</v>
      </c>
      <c r="M505">
        <v>66.351724137931015</v>
      </c>
      <c r="N505">
        <v>62.24974025974025</v>
      </c>
      <c r="O505">
        <v>11.758620689655178</v>
      </c>
      <c r="P505">
        <v>43.495652173913037</v>
      </c>
      <c r="Q505">
        <v>43.275862068965509</v>
      </c>
      <c r="R505">
        <v>122.60344827586202</v>
      </c>
      <c r="S505">
        <v>126.08620689655172</v>
      </c>
      <c r="T505">
        <v>93.687931034482801</v>
      </c>
      <c r="U505">
        <v>92.044827586206949</v>
      </c>
      <c r="V505">
        <v>3.0224137931034409</v>
      </c>
      <c r="W505">
        <v>58.367875647668377</v>
      </c>
      <c r="Y505">
        <v>77</v>
      </c>
      <c r="AD505">
        <v>116</v>
      </c>
      <c r="AE505">
        <v>116</v>
      </c>
      <c r="AF505">
        <v>116</v>
      </c>
      <c r="AG505">
        <v>116</v>
      </c>
      <c r="AH505">
        <v>115</v>
      </c>
      <c r="AI505">
        <v>116</v>
      </c>
      <c r="AJ505">
        <v>116</v>
      </c>
      <c r="AK505">
        <v>116</v>
      </c>
      <c r="AL505">
        <v>116</v>
      </c>
      <c r="AM505">
        <v>116</v>
      </c>
      <c r="AO505">
        <v>110</v>
      </c>
    </row>
    <row r="506" spans="1:41" x14ac:dyDescent="0.3">
      <c r="A506">
        <v>12</v>
      </c>
      <c r="B506">
        <v>2023</v>
      </c>
      <c r="C506">
        <v>12</v>
      </c>
      <c r="D506">
        <v>99</v>
      </c>
      <c r="E506">
        <v>31915</v>
      </c>
      <c r="F506">
        <v>170</v>
      </c>
      <c r="H506">
        <v>144</v>
      </c>
      <c r="I506">
        <v>117.24888888888881</v>
      </c>
      <c r="J506">
        <v>14.802941176470588</v>
      </c>
      <c r="K506">
        <v>17.561764705882354</v>
      </c>
      <c r="L506">
        <v>17.690933333333327</v>
      </c>
      <c r="M506">
        <v>66.91176470588232</v>
      </c>
      <c r="N506">
        <v>63.889733333333353</v>
      </c>
      <c r="O506">
        <v>12.258823529411764</v>
      </c>
      <c r="P506">
        <v>43.558823529411761</v>
      </c>
      <c r="Q506">
        <v>43.897058823529427</v>
      </c>
      <c r="R506">
        <v>128.10294117647061</v>
      </c>
      <c r="S506">
        <v>131.66176470588235</v>
      </c>
      <c r="T506">
        <v>91.953623188405771</v>
      </c>
      <c r="U506">
        <v>89.985507246376812</v>
      </c>
      <c r="V506">
        <v>2.758823529411766</v>
      </c>
      <c r="W506">
        <v>57.64583333333335</v>
      </c>
      <c r="Y506">
        <v>75</v>
      </c>
      <c r="AD506">
        <v>68</v>
      </c>
      <c r="AE506">
        <v>68</v>
      </c>
      <c r="AF506">
        <v>68</v>
      </c>
      <c r="AG506">
        <v>68</v>
      </c>
      <c r="AH506">
        <v>68</v>
      </c>
      <c r="AI506">
        <v>68</v>
      </c>
      <c r="AJ506">
        <v>68</v>
      </c>
      <c r="AK506">
        <v>68</v>
      </c>
      <c r="AL506">
        <v>69</v>
      </c>
      <c r="AM506">
        <v>69</v>
      </c>
      <c r="AO506">
        <v>115</v>
      </c>
    </row>
    <row r="507" spans="1:41" x14ac:dyDescent="0.3">
      <c r="A507">
        <v>12</v>
      </c>
      <c r="B507">
        <v>2023</v>
      </c>
      <c r="C507">
        <v>12</v>
      </c>
      <c r="D507">
        <v>99</v>
      </c>
      <c r="E507">
        <v>31915</v>
      </c>
      <c r="F507">
        <v>170</v>
      </c>
      <c r="H507">
        <v>81</v>
      </c>
      <c r="I507">
        <v>122.21604938271602</v>
      </c>
      <c r="J507">
        <v>15.095000000000004</v>
      </c>
      <c r="K507">
        <v>18.239024390243912</v>
      </c>
      <c r="L507">
        <v>18.336923076923082</v>
      </c>
      <c r="M507">
        <v>68.507317073170711</v>
      </c>
      <c r="N507">
        <v>63.228717948717971</v>
      </c>
      <c r="O507">
        <v>11.51707317073171</v>
      </c>
      <c r="P507">
        <v>40.341463414634156</v>
      </c>
      <c r="Q507">
        <v>41.31707317073171</v>
      </c>
      <c r="R507">
        <v>117.3170731707317</v>
      </c>
      <c r="S507">
        <v>121.8780487804878</v>
      </c>
      <c r="T507">
        <v>92.457142857142813</v>
      </c>
      <c r="U507">
        <v>89.371428571428567</v>
      </c>
      <c r="V507">
        <v>3.1440243902439029</v>
      </c>
      <c r="W507">
        <v>57.604938271604922</v>
      </c>
      <c r="Y507">
        <v>39</v>
      </c>
      <c r="AD507">
        <v>40</v>
      </c>
      <c r="AE507">
        <v>41</v>
      </c>
      <c r="AF507">
        <v>41</v>
      </c>
      <c r="AG507">
        <v>41</v>
      </c>
      <c r="AH507">
        <v>41</v>
      </c>
      <c r="AI507">
        <v>41</v>
      </c>
      <c r="AJ507">
        <v>41</v>
      </c>
      <c r="AK507">
        <v>41</v>
      </c>
      <c r="AL507">
        <v>42</v>
      </c>
      <c r="AM507">
        <v>42</v>
      </c>
      <c r="AO507">
        <v>120</v>
      </c>
    </row>
    <row r="508" spans="1:41" x14ac:dyDescent="0.3">
      <c r="A508">
        <v>13</v>
      </c>
      <c r="B508">
        <v>2023</v>
      </c>
      <c r="C508">
        <v>12</v>
      </c>
      <c r="D508">
        <v>99</v>
      </c>
      <c r="E508">
        <v>31915</v>
      </c>
      <c r="F508">
        <v>170</v>
      </c>
      <c r="H508">
        <v>107</v>
      </c>
      <c r="I508">
        <v>80.641682242990655</v>
      </c>
      <c r="K508">
        <v>10.4</v>
      </c>
      <c r="M508">
        <v>36.800000000000011</v>
      </c>
      <c r="O508">
        <v>11.4</v>
      </c>
      <c r="Q508">
        <v>64</v>
      </c>
      <c r="R508">
        <v>75</v>
      </c>
      <c r="S508">
        <v>100</v>
      </c>
      <c r="T508">
        <v>1.2666666666666664</v>
      </c>
      <c r="U508">
        <v>0.78133333333333344</v>
      </c>
      <c r="W508">
        <v>0</v>
      </c>
      <c r="Y508">
        <v>0</v>
      </c>
      <c r="AC508">
        <v>0</v>
      </c>
      <c r="AD508">
        <v>0</v>
      </c>
      <c r="AE508">
        <v>1</v>
      </c>
      <c r="AF508">
        <v>1</v>
      </c>
      <c r="AG508">
        <v>1</v>
      </c>
      <c r="AH508">
        <v>0</v>
      </c>
      <c r="AI508">
        <v>1</v>
      </c>
      <c r="AJ508">
        <v>1</v>
      </c>
      <c r="AK508">
        <v>1</v>
      </c>
      <c r="AL508">
        <v>75</v>
      </c>
      <c r="AM508">
        <v>75</v>
      </c>
    </row>
    <row r="509" spans="1:41" x14ac:dyDescent="0.3">
      <c r="A509">
        <v>13</v>
      </c>
      <c r="B509">
        <v>2023</v>
      </c>
      <c r="C509">
        <v>12</v>
      </c>
      <c r="D509">
        <v>99</v>
      </c>
      <c r="E509">
        <v>31915</v>
      </c>
      <c r="F509">
        <v>170</v>
      </c>
      <c r="H509">
        <v>46</v>
      </c>
      <c r="I509">
        <v>88.513695652173908</v>
      </c>
      <c r="J509">
        <v>31.736842105263161</v>
      </c>
      <c r="K509">
        <v>38.233333333333341</v>
      </c>
      <c r="L509">
        <v>31.234444444444438</v>
      </c>
      <c r="M509">
        <v>50.411111111111111</v>
      </c>
      <c r="N509">
        <v>57.557857142857117</v>
      </c>
      <c r="O509">
        <v>13.37</v>
      </c>
      <c r="P509">
        <v>43.315789473684227</v>
      </c>
      <c r="Q509">
        <v>45.6</v>
      </c>
      <c r="R509">
        <v>109.85</v>
      </c>
      <c r="S509">
        <v>121.7</v>
      </c>
      <c r="T509">
        <v>74.291666666666686</v>
      </c>
      <c r="U509">
        <v>74.216666666666683</v>
      </c>
      <c r="V509">
        <v>6.4964912280701759</v>
      </c>
      <c r="W509">
        <v>1.0434782608695652</v>
      </c>
      <c r="Y509">
        <v>22</v>
      </c>
      <c r="AC509">
        <v>48</v>
      </c>
      <c r="AD509">
        <v>19</v>
      </c>
      <c r="AE509">
        <v>18</v>
      </c>
      <c r="AF509">
        <v>20</v>
      </c>
      <c r="AG509">
        <v>20</v>
      </c>
      <c r="AH509">
        <v>19</v>
      </c>
      <c r="AI509">
        <v>20</v>
      </c>
      <c r="AJ509">
        <v>20</v>
      </c>
      <c r="AK509">
        <v>20</v>
      </c>
      <c r="AL509">
        <v>24</v>
      </c>
      <c r="AM509">
        <v>24</v>
      </c>
    </row>
    <row r="510" spans="1:41" x14ac:dyDescent="0.3">
      <c r="A510">
        <v>13</v>
      </c>
      <c r="B510">
        <v>2023</v>
      </c>
      <c r="C510">
        <v>12</v>
      </c>
      <c r="D510">
        <v>99</v>
      </c>
      <c r="E510">
        <v>31915</v>
      </c>
      <c r="F510">
        <v>170</v>
      </c>
      <c r="H510">
        <v>27</v>
      </c>
      <c r="I510">
        <v>95.592962962962972</v>
      </c>
      <c r="J510">
        <v>24.6</v>
      </c>
      <c r="K510">
        <v>29.580000000000009</v>
      </c>
      <c r="L510">
        <v>23.821176470588235</v>
      </c>
      <c r="M510">
        <v>56.22</v>
      </c>
      <c r="N510">
        <v>54.961764705882338</v>
      </c>
      <c r="O510">
        <v>12.34</v>
      </c>
      <c r="P510">
        <v>42.7</v>
      </c>
      <c r="Q510">
        <v>42.7</v>
      </c>
      <c r="R510">
        <v>116.3</v>
      </c>
      <c r="S510">
        <v>103.8</v>
      </c>
      <c r="T510">
        <v>93.12</v>
      </c>
      <c r="U510">
        <v>92.12</v>
      </c>
      <c r="V510">
        <v>4.980000000000004</v>
      </c>
      <c r="W510">
        <v>1.8148148148148151</v>
      </c>
      <c r="Y510">
        <v>17</v>
      </c>
      <c r="AC510">
        <v>49</v>
      </c>
      <c r="AD510">
        <v>10</v>
      </c>
      <c r="AE510">
        <v>10</v>
      </c>
      <c r="AF510">
        <v>10</v>
      </c>
      <c r="AG510">
        <v>10</v>
      </c>
      <c r="AH510">
        <v>10</v>
      </c>
      <c r="AI510">
        <v>10</v>
      </c>
      <c r="AJ510">
        <v>10</v>
      </c>
      <c r="AK510">
        <v>10</v>
      </c>
      <c r="AL510">
        <v>10</v>
      </c>
      <c r="AM510">
        <v>10</v>
      </c>
    </row>
    <row r="511" spans="1:41" x14ac:dyDescent="0.3">
      <c r="A511">
        <v>13</v>
      </c>
      <c r="B511">
        <v>2023</v>
      </c>
      <c r="C511">
        <v>12</v>
      </c>
      <c r="D511">
        <v>99</v>
      </c>
      <c r="E511">
        <v>31915</v>
      </c>
      <c r="F511">
        <v>170</v>
      </c>
      <c r="H511">
        <v>55</v>
      </c>
      <c r="I511">
        <v>92.158363636363646</v>
      </c>
      <c r="J511">
        <v>25.105882352941169</v>
      </c>
      <c r="K511">
        <v>27.717647058823527</v>
      </c>
      <c r="L511">
        <v>23.196666666666673</v>
      </c>
      <c r="M511">
        <v>60.458823529411738</v>
      </c>
      <c r="N511">
        <v>53.972777777777807</v>
      </c>
      <c r="O511">
        <v>10.941176470588237</v>
      </c>
      <c r="P511">
        <v>42.764705882352949</v>
      </c>
      <c r="Q511">
        <v>43.294117647058826</v>
      </c>
      <c r="R511">
        <v>113</v>
      </c>
      <c r="S511">
        <v>137.52941176470583</v>
      </c>
      <c r="T511">
        <v>82.884210526315769</v>
      </c>
      <c r="U511">
        <v>81.126315789473693</v>
      </c>
      <c r="V511">
        <v>2.6117647058823592</v>
      </c>
      <c r="W511">
        <v>0.90909090909090895</v>
      </c>
      <c r="Y511">
        <v>36</v>
      </c>
      <c r="AC511">
        <v>50</v>
      </c>
      <c r="AD511">
        <v>17</v>
      </c>
      <c r="AE511">
        <v>17</v>
      </c>
      <c r="AF511">
        <v>17</v>
      </c>
      <c r="AG511">
        <v>17</v>
      </c>
      <c r="AH511">
        <v>17</v>
      </c>
      <c r="AI511">
        <v>17</v>
      </c>
      <c r="AJ511">
        <v>17</v>
      </c>
      <c r="AK511">
        <v>17</v>
      </c>
      <c r="AL511">
        <v>19</v>
      </c>
      <c r="AM511">
        <v>19</v>
      </c>
    </row>
    <row r="512" spans="1:41" x14ac:dyDescent="0.3">
      <c r="A512">
        <v>13</v>
      </c>
      <c r="B512">
        <v>2023</v>
      </c>
      <c r="C512">
        <v>12</v>
      </c>
      <c r="D512">
        <v>99</v>
      </c>
      <c r="E512">
        <v>31915</v>
      </c>
      <c r="F512">
        <v>170</v>
      </c>
      <c r="H512">
        <v>73</v>
      </c>
      <c r="I512">
        <v>90.968219178082208</v>
      </c>
      <c r="J512">
        <v>23.084210526315779</v>
      </c>
      <c r="K512">
        <v>26.8</v>
      </c>
      <c r="L512">
        <v>22.392058823529403</v>
      </c>
      <c r="M512">
        <v>56.29473684210528</v>
      </c>
      <c r="N512">
        <v>54.625588235294117</v>
      </c>
      <c r="O512">
        <v>12.905263157894735</v>
      </c>
      <c r="P512">
        <v>45.184210526315773</v>
      </c>
      <c r="Q512">
        <v>46.351351351351347</v>
      </c>
      <c r="R512">
        <v>121.1578947368421</v>
      </c>
      <c r="S512">
        <v>126.4210526315789</v>
      </c>
      <c r="T512">
        <v>90.897435897435926</v>
      </c>
      <c r="U512">
        <v>89.112820512820491</v>
      </c>
      <c r="V512">
        <v>3.7157894736842114</v>
      </c>
      <c r="W512">
        <v>0.69863013698630139</v>
      </c>
      <c r="Y512">
        <v>34</v>
      </c>
      <c r="AC512">
        <v>51</v>
      </c>
      <c r="AD512">
        <v>38</v>
      </c>
      <c r="AE512">
        <v>38</v>
      </c>
      <c r="AF512">
        <v>38</v>
      </c>
      <c r="AG512">
        <v>38</v>
      </c>
      <c r="AH512">
        <v>38</v>
      </c>
      <c r="AI512">
        <v>37</v>
      </c>
      <c r="AJ512">
        <v>38</v>
      </c>
      <c r="AK512">
        <v>38</v>
      </c>
      <c r="AL512">
        <v>39</v>
      </c>
      <c r="AM512">
        <v>39</v>
      </c>
    </row>
    <row r="513" spans="1:39" x14ac:dyDescent="0.3">
      <c r="A513">
        <v>13</v>
      </c>
      <c r="B513">
        <v>2023</v>
      </c>
      <c r="C513">
        <v>12</v>
      </c>
      <c r="D513">
        <v>99</v>
      </c>
      <c r="E513">
        <v>31915</v>
      </c>
      <c r="F513">
        <v>170</v>
      </c>
      <c r="H513">
        <v>195</v>
      </c>
      <c r="I513">
        <v>91.20871794871799</v>
      </c>
      <c r="J513">
        <v>22.263636363636376</v>
      </c>
      <c r="K513">
        <v>25.643181818181805</v>
      </c>
      <c r="L513">
        <v>21.130747663551404</v>
      </c>
      <c r="M513">
        <v>59.079545454545489</v>
      </c>
      <c r="N513">
        <v>55.032616822429915</v>
      </c>
      <c r="O513">
        <v>12.659090909090901</v>
      </c>
      <c r="P513">
        <v>44.943181818181827</v>
      </c>
      <c r="Q513">
        <v>44.693181818181827</v>
      </c>
      <c r="R513">
        <v>119.45454545454544</v>
      </c>
      <c r="S513">
        <v>127.1818181818182</v>
      </c>
      <c r="T513">
        <v>93.672727272727286</v>
      </c>
      <c r="U513">
        <v>92.402272727272674</v>
      </c>
      <c r="V513">
        <v>3.3795454545454442</v>
      </c>
      <c r="W513">
        <v>0.26666666666666661</v>
      </c>
      <c r="Y513">
        <v>107</v>
      </c>
      <c r="AC513">
        <v>52</v>
      </c>
      <c r="AD513">
        <v>88</v>
      </c>
      <c r="AE513">
        <v>88</v>
      </c>
      <c r="AF513">
        <v>88</v>
      </c>
      <c r="AG513">
        <v>88</v>
      </c>
      <c r="AH513">
        <v>88</v>
      </c>
      <c r="AI513">
        <v>88</v>
      </c>
      <c r="AJ513">
        <v>88</v>
      </c>
      <c r="AK513">
        <v>88</v>
      </c>
      <c r="AL513">
        <v>88</v>
      </c>
      <c r="AM513">
        <v>88</v>
      </c>
    </row>
    <row r="514" spans="1:39" x14ac:dyDescent="0.3">
      <c r="A514">
        <v>13</v>
      </c>
      <c r="B514">
        <v>2023</v>
      </c>
      <c r="C514">
        <v>12</v>
      </c>
      <c r="D514">
        <v>99</v>
      </c>
      <c r="E514">
        <v>31915</v>
      </c>
      <c r="F514">
        <v>170</v>
      </c>
      <c r="H514">
        <v>311</v>
      </c>
      <c r="I514">
        <v>88.915369774919611</v>
      </c>
      <c r="J514">
        <v>20.653503184713376</v>
      </c>
      <c r="K514">
        <v>24.591082802547781</v>
      </c>
      <c r="L514">
        <v>20.286168831168837</v>
      </c>
      <c r="M514">
        <v>57.580891719745217</v>
      </c>
      <c r="N514">
        <v>55.015844155844157</v>
      </c>
      <c r="O514">
        <v>12.992356687898097</v>
      </c>
      <c r="P514">
        <v>46.185897435897438</v>
      </c>
      <c r="Q514">
        <v>46.146496815286632</v>
      </c>
      <c r="R514">
        <v>120.2229299363057</v>
      </c>
      <c r="S514">
        <v>124.14012738853502</v>
      </c>
      <c r="T514">
        <v>92.99745222929937</v>
      </c>
      <c r="U514">
        <v>92.670063694267483</v>
      </c>
      <c r="V514">
        <v>3.9375796178343991</v>
      </c>
      <c r="W514">
        <v>0.17041800643086816</v>
      </c>
      <c r="Y514">
        <v>154</v>
      </c>
      <c r="AC514">
        <v>53</v>
      </c>
      <c r="AD514">
        <v>157</v>
      </c>
      <c r="AE514">
        <v>157</v>
      </c>
      <c r="AF514">
        <v>157</v>
      </c>
      <c r="AG514">
        <v>157</v>
      </c>
      <c r="AH514">
        <v>156</v>
      </c>
      <c r="AI514">
        <v>157</v>
      </c>
      <c r="AJ514">
        <v>157</v>
      </c>
      <c r="AK514">
        <v>157</v>
      </c>
      <c r="AL514">
        <v>157</v>
      </c>
      <c r="AM514">
        <v>157</v>
      </c>
    </row>
    <row r="515" spans="1:39" x14ac:dyDescent="0.3">
      <c r="A515">
        <v>13</v>
      </c>
      <c r="B515">
        <v>2023</v>
      </c>
      <c r="C515">
        <v>12</v>
      </c>
      <c r="D515">
        <v>99</v>
      </c>
      <c r="E515">
        <v>31915</v>
      </c>
      <c r="F515">
        <v>170</v>
      </c>
      <c r="H515">
        <v>661</v>
      </c>
      <c r="I515">
        <v>88.250468986384291</v>
      </c>
      <c r="J515">
        <v>19.575623268698063</v>
      </c>
      <c r="K515">
        <v>23.38282548476456</v>
      </c>
      <c r="L515">
        <v>19.491766666666663</v>
      </c>
      <c r="M515">
        <v>57.937950138504078</v>
      </c>
      <c r="N515">
        <v>55.378762541805997</v>
      </c>
      <c r="O515">
        <v>12.767313019390595</v>
      </c>
      <c r="P515">
        <v>46.002777777777773</v>
      </c>
      <c r="Q515">
        <v>45.566666666666677</v>
      </c>
      <c r="R515">
        <v>121.92243767313018</v>
      </c>
      <c r="S515">
        <v>119.62326869806095</v>
      </c>
      <c r="T515">
        <v>92.262603878116323</v>
      </c>
      <c r="U515">
        <v>91.718005540166175</v>
      </c>
      <c r="V515">
        <v>3.8072022160664889</v>
      </c>
      <c r="W515">
        <v>8.1694402420574894E-2</v>
      </c>
      <c r="Y515">
        <v>300</v>
      </c>
      <c r="AC515">
        <v>54</v>
      </c>
      <c r="AD515">
        <v>361</v>
      </c>
      <c r="AE515">
        <v>361</v>
      </c>
      <c r="AF515">
        <v>361</v>
      </c>
      <c r="AG515">
        <v>361</v>
      </c>
      <c r="AH515">
        <v>360</v>
      </c>
      <c r="AI515">
        <v>360</v>
      </c>
      <c r="AJ515">
        <v>361</v>
      </c>
      <c r="AK515">
        <v>361</v>
      </c>
      <c r="AL515">
        <v>361</v>
      </c>
      <c r="AM515">
        <v>361</v>
      </c>
    </row>
    <row r="516" spans="1:39" x14ac:dyDescent="0.3">
      <c r="A516">
        <v>13</v>
      </c>
      <c r="B516">
        <v>2023</v>
      </c>
      <c r="C516">
        <v>12</v>
      </c>
      <c r="D516">
        <v>99</v>
      </c>
      <c r="E516">
        <v>31915</v>
      </c>
      <c r="F516">
        <v>170</v>
      </c>
      <c r="H516">
        <v>1363</v>
      </c>
      <c r="I516">
        <v>87.360322817314625</v>
      </c>
      <c r="J516">
        <v>18.48596713021492</v>
      </c>
      <c r="K516">
        <v>22.051580278128952</v>
      </c>
      <c r="L516">
        <v>18.593842105263153</v>
      </c>
      <c r="M516">
        <v>57.874589127686512</v>
      </c>
      <c r="N516">
        <v>55.720017574692392</v>
      </c>
      <c r="O516">
        <v>12.721871049304676</v>
      </c>
      <c r="P516">
        <v>45.686075949367073</v>
      </c>
      <c r="Q516">
        <v>45.439240506329114</v>
      </c>
      <c r="R516">
        <v>119.3198482932996</v>
      </c>
      <c r="S516">
        <v>120.67130214917825</v>
      </c>
      <c r="T516">
        <v>91.324181360201564</v>
      </c>
      <c r="U516">
        <v>90.5536523929472</v>
      </c>
      <c r="V516">
        <v>3.5656131479140281</v>
      </c>
      <c r="W516">
        <v>4.0352164343360225E-2</v>
      </c>
      <c r="Y516">
        <v>571</v>
      </c>
      <c r="AC516">
        <v>55</v>
      </c>
      <c r="AD516">
        <v>791</v>
      </c>
      <c r="AE516">
        <v>791</v>
      </c>
      <c r="AF516">
        <v>791</v>
      </c>
      <c r="AG516">
        <v>791</v>
      </c>
      <c r="AH516">
        <v>790</v>
      </c>
      <c r="AI516">
        <v>790</v>
      </c>
      <c r="AJ516">
        <v>791</v>
      </c>
      <c r="AK516">
        <v>791</v>
      </c>
      <c r="AL516">
        <v>794</v>
      </c>
      <c r="AM516">
        <v>794</v>
      </c>
    </row>
    <row r="517" spans="1:39" x14ac:dyDescent="0.3">
      <c r="A517">
        <v>13</v>
      </c>
      <c r="B517">
        <v>2023</v>
      </c>
      <c r="C517">
        <v>12</v>
      </c>
      <c r="D517">
        <v>99</v>
      </c>
      <c r="E517">
        <v>31915</v>
      </c>
      <c r="F517">
        <v>170</v>
      </c>
      <c r="H517">
        <v>2455</v>
      </c>
      <c r="I517">
        <v>86.587054989816977</v>
      </c>
      <c r="J517">
        <v>17.43807588075882</v>
      </c>
      <c r="K517">
        <v>20.806639566395621</v>
      </c>
      <c r="L517">
        <v>17.73336057201228</v>
      </c>
      <c r="M517">
        <v>58.002439024390164</v>
      </c>
      <c r="N517">
        <v>55.728128834355807</v>
      </c>
      <c r="O517">
        <v>12.547696476964765</v>
      </c>
      <c r="P517">
        <v>46.281546811397561</v>
      </c>
      <c r="Q517">
        <v>45.890921409214094</v>
      </c>
      <c r="R517">
        <v>121.13482384823848</v>
      </c>
      <c r="S517">
        <v>121.93834688346884</v>
      </c>
      <c r="T517">
        <v>91.416937669376736</v>
      </c>
      <c r="U517">
        <v>90.125609756097518</v>
      </c>
      <c r="V517">
        <v>3.3685636856367975</v>
      </c>
      <c r="W517">
        <v>2.2810590631364567E-2</v>
      </c>
      <c r="Y517">
        <v>980</v>
      </c>
      <c r="AC517">
        <v>56</v>
      </c>
      <c r="AD517">
        <v>1476</v>
      </c>
      <c r="AE517">
        <v>1476</v>
      </c>
      <c r="AF517">
        <v>1476</v>
      </c>
      <c r="AG517">
        <v>1476</v>
      </c>
      <c r="AH517">
        <v>1474</v>
      </c>
      <c r="AI517">
        <v>1476</v>
      </c>
      <c r="AJ517">
        <v>1476</v>
      </c>
      <c r="AK517">
        <v>1476</v>
      </c>
      <c r="AL517">
        <v>1476</v>
      </c>
      <c r="AM517">
        <v>1476</v>
      </c>
    </row>
    <row r="518" spans="1:39" x14ac:dyDescent="0.3">
      <c r="A518">
        <v>13</v>
      </c>
      <c r="B518">
        <v>2023</v>
      </c>
      <c r="C518">
        <v>12</v>
      </c>
      <c r="D518">
        <v>99</v>
      </c>
      <c r="E518">
        <v>31915</v>
      </c>
      <c r="F518">
        <v>170</v>
      </c>
      <c r="H518">
        <v>4364</v>
      </c>
      <c r="I518">
        <v>85.368686984417749</v>
      </c>
      <c r="J518">
        <v>16.315104166666668</v>
      </c>
      <c r="K518">
        <v>19.483630952380956</v>
      </c>
      <c r="L518">
        <v>16.929988066825771</v>
      </c>
      <c r="M518">
        <v>57.660788690476174</v>
      </c>
      <c r="N518">
        <v>55.857607398568113</v>
      </c>
      <c r="O518">
        <v>12.374404761904778</v>
      </c>
      <c r="P518">
        <v>46.390026051358397</v>
      </c>
      <c r="Q518">
        <v>45.841517857142847</v>
      </c>
      <c r="R518">
        <v>121.54389880952378</v>
      </c>
      <c r="S518">
        <v>122.5182291666667</v>
      </c>
      <c r="T518">
        <v>90.509895833333246</v>
      </c>
      <c r="U518">
        <v>88.841145833333314</v>
      </c>
      <c r="V518">
        <v>3.1685267857142887</v>
      </c>
      <c r="W518">
        <v>1.3061411549037579E-2</v>
      </c>
      <c r="Y518">
        <v>1679</v>
      </c>
      <c r="AC518">
        <v>57</v>
      </c>
      <c r="AD518">
        <v>2688</v>
      </c>
      <c r="AE518">
        <v>2688</v>
      </c>
      <c r="AF518">
        <v>2688</v>
      </c>
      <c r="AG518">
        <v>2688</v>
      </c>
      <c r="AH518">
        <v>2687</v>
      </c>
      <c r="AI518">
        <v>2688</v>
      </c>
      <c r="AJ518">
        <v>2688</v>
      </c>
      <c r="AK518">
        <v>2688</v>
      </c>
      <c r="AL518">
        <v>2688</v>
      </c>
      <c r="AM518">
        <v>2688</v>
      </c>
    </row>
    <row r="519" spans="1:39" x14ac:dyDescent="0.3">
      <c r="A519">
        <v>13</v>
      </c>
      <c r="B519">
        <v>2023</v>
      </c>
      <c r="C519">
        <v>12</v>
      </c>
      <c r="D519">
        <v>99</v>
      </c>
      <c r="E519">
        <v>31915</v>
      </c>
      <c r="F519">
        <v>170</v>
      </c>
      <c r="H519">
        <v>7502</v>
      </c>
      <c r="I519">
        <v>84.384840042655142</v>
      </c>
      <c r="J519">
        <v>15.222299651567941</v>
      </c>
      <c r="K519">
        <v>18.200573888091839</v>
      </c>
      <c r="L519">
        <v>16.09160687022904</v>
      </c>
      <c r="M519">
        <v>57.467636810821887</v>
      </c>
      <c r="N519">
        <v>56.272221797323191</v>
      </c>
      <c r="O519">
        <v>12.214839106374228</v>
      </c>
      <c r="P519">
        <v>46.760869565217391</v>
      </c>
      <c r="Q519">
        <v>46.154808283781009</v>
      </c>
      <c r="R519">
        <v>122.41975814716128</v>
      </c>
      <c r="S519">
        <v>122.14552162328341</v>
      </c>
      <c r="T519">
        <v>89.711693630964305</v>
      </c>
      <c r="U519">
        <v>87.45070653286902</v>
      </c>
      <c r="V519">
        <v>2.978274236523903</v>
      </c>
      <c r="W519">
        <v>7.7312716608904288E-3</v>
      </c>
      <c r="Y519">
        <v>2633</v>
      </c>
      <c r="AC519">
        <v>58</v>
      </c>
      <c r="AD519">
        <v>4879</v>
      </c>
      <c r="AE519">
        <v>4879</v>
      </c>
      <c r="AF519">
        <v>4879</v>
      </c>
      <c r="AG519">
        <v>4879</v>
      </c>
      <c r="AH519">
        <v>4876</v>
      </c>
      <c r="AI519">
        <v>4877</v>
      </c>
      <c r="AJ519">
        <v>4879</v>
      </c>
      <c r="AK519">
        <v>4879</v>
      </c>
      <c r="AL519">
        <v>4883</v>
      </c>
      <c r="AM519">
        <v>4883</v>
      </c>
    </row>
    <row r="520" spans="1:39" x14ac:dyDescent="0.3">
      <c r="A520">
        <v>13</v>
      </c>
      <c r="B520">
        <v>2023</v>
      </c>
      <c r="C520">
        <v>12</v>
      </c>
      <c r="D520">
        <v>99</v>
      </c>
      <c r="E520">
        <v>31915</v>
      </c>
      <c r="F520">
        <v>170</v>
      </c>
      <c r="H520">
        <v>11095</v>
      </c>
      <c r="I520">
        <v>83.139623253716891</v>
      </c>
      <c r="J520">
        <v>14.154523618895119</v>
      </c>
      <c r="K520">
        <v>16.906058179877252</v>
      </c>
      <c r="L520">
        <v>15.297780555555548</v>
      </c>
      <c r="M520">
        <v>57.413424072591262</v>
      </c>
      <c r="N520">
        <v>56.574983314794203</v>
      </c>
      <c r="O520">
        <v>11.942327195089415</v>
      </c>
      <c r="P520">
        <v>47.094271598344221</v>
      </c>
      <c r="Q520">
        <v>46.312508343345321</v>
      </c>
      <c r="R520">
        <v>123.36033631389299</v>
      </c>
      <c r="S520">
        <v>121.87189751801444</v>
      </c>
      <c r="T520">
        <v>89.084700546885131</v>
      </c>
      <c r="U520">
        <v>85.988982259570747</v>
      </c>
      <c r="V520">
        <v>2.7515345609821442</v>
      </c>
      <c r="W520">
        <v>5.3177106804867076E-3</v>
      </c>
      <c r="Y520">
        <v>3612</v>
      </c>
      <c r="AC520">
        <v>59</v>
      </c>
      <c r="AD520">
        <v>7494</v>
      </c>
      <c r="AE520">
        <v>7494</v>
      </c>
      <c r="AF520">
        <v>7494</v>
      </c>
      <c r="AG520">
        <v>7494</v>
      </c>
      <c r="AH520">
        <v>7489</v>
      </c>
      <c r="AI520">
        <v>7491</v>
      </c>
      <c r="AJ520">
        <v>7493</v>
      </c>
      <c r="AK520">
        <v>7494</v>
      </c>
      <c r="AL520">
        <v>7497</v>
      </c>
      <c r="AM520">
        <v>7497</v>
      </c>
    </row>
    <row r="521" spans="1:39" x14ac:dyDescent="0.3">
      <c r="A521">
        <v>13</v>
      </c>
      <c r="B521">
        <v>2023</v>
      </c>
      <c r="C521">
        <v>12</v>
      </c>
      <c r="D521">
        <v>99</v>
      </c>
      <c r="E521">
        <v>31915</v>
      </c>
      <c r="F521">
        <v>170</v>
      </c>
      <c r="H521">
        <v>15176</v>
      </c>
      <c r="I521">
        <v>82.084126910911579</v>
      </c>
      <c r="J521">
        <v>13.264440830383617</v>
      </c>
      <c r="K521">
        <v>15.756739691954348</v>
      </c>
      <c r="L521">
        <v>14.52229434447297</v>
      </c>
      <c r="M521">
        <v>57.482636563665757</v>
      </c>
      <c r="N521">
        <v>57.043028938906751</v>
      </c>
      <c r="O521">
        <v>11.72172088142705</v>
      </c>
      <c r="P521">
        <v>47.142911694510737</v>
      </c>
      <c r="Q521">
        <v>46.398339060710192</v>
      </c>
      <c r="R521">
        <v>123.8042171548516</v>
      </c>
      <c r="S521">
        <v>121.97061909758661</v>
      </c>
      <c r="T521">
        <v>88.076981634789121</v>
      </c>
      <c r="U521">
        <v>84.332971738509954</v>
      </c>
      <c r="V521">
        <v>2.4922988615707324</v>
      </c>
      <c r="W521">
        <v>3.9536109646810744E-3</v>
      </c>
      <c r="Y521">
        <v>4688</v>
      </c>
      <c r="AC521">
        <v>60</v>
      </c>
      <c r="AD521">
        <v>10453</v>
      </c>
      <c r="AE521">
        <v>10453</v>
      </c>
      <c r="AF521">
        <v>10475</v>
      </c>
      <c r="AG521">
        <v>10483</v>
      </c>
      <c r="AH521">
        <v>10475</v>
      </c>
      <c r="AI521">
        <v>10476</v>
      </c>
      <c r="AJ521">
        <v>10481</v>
      </c>
      <c r="AK521">
        <v>10483</v>
      </c>
      <c r="AL521">
        <v>10509</v>
      </c>
      <c r="AM521">
        <v>10509</v>
      </c>
    </row>
    <row r="522" spans="1:39" x14ac:dyDescent="0.3">
      <c r="A522">
        <v>13</v>
      </c>
      <c r="B522">
        <v>2023</v>
      </c>
      <c r="C522">
        <v>12</v>
      </c>
      <c r="D522">
        <v>99</v>
      </c>
      <c r="E522">
        <v>31915</v>
      </c>
      <c r="F522">
        <v>170</v>
      </c>
      <c r="H522">
        <v>17747</v>
      </c>
      <c r="I522">
        <v>80.965955372738421</v>
      </c>
      <c r="J522">
        <v>12.102368907090648</v>
      </c>
      <c r="K522">
        <v>14.28319280494661</v>
      </c>
      <c r="L522">
        <v>13.751378919531549</v>
      </c>
      <c r="M522">
        <v>57.393350999759186</v>
      </c>
      <c r="N522">
        <v>57.708953642384081</v>
      </c>
      <c r="O522">
        <v>11.452035654059296</v>
      </c>
      <c r="P522">
        <v>47.287928680427278</v>
      </c>
      <c r="Q522">
        <v>46.420388817480713</v>
      </c>
      <c r="R522">
        <v>124.05420380631172</v>
      </c>
      <c r="S522">
        <v>122.25889343933184</v>
      </c>
      <c r="T522">
        <v>87.423336810850103</v>
      </c>
      <c r="U522">
        <v>82.967883797447982</v>
      </c>
      <c r="V522">
        <v>2.1808238978559569</v>
      </c>
      <c r="W522">
        <v>3.4372006536316007E-3</v>
      </c>
      <c r="Y522">
        <v>5308</v>
      </c>
      <c r="AC522">
        <v>61</v>
      </c>
      <c r="AD522">
        <v>12453</v>
      </c>
      <c r="AE522">
        <v>12453</v>
      </c>
      <c r="AF522">
        <v>12453</v>
      </c>
      <c r="AG522">
        <v>12453</v>
      </c>
      <c r="AH522">
        <v>12451</v>
      </c>
      <c r="AI522">
        <v>12448</v>
      </c>
      <c r="AJ522">
        <v>12453</v>
      </c>
      <c r="AK522">
        <v>12453</v>
      </c>
      <c r="AL522">
        <v>12461</v>
      </c>
      <c r="AM522">
        <v>12461</v>
      </c>
    </row>
    <row r="523" spans="1:39" x14ac:dyDescent="0.3">
      <c r="A523">
        <v>13</v>
      </c>
      <c r="B523">
        <v>2023</v>
      </c>
      <c r="C523">
        <v>12</v>
      </c>
      <c r="D523">
        <v>99</v>
      </c>
      <c r="E523">
        <v>31915</v>
      </c>
      <c r="F523">
        <v>170</v>
      </c>
      <c r="H523">
        <v>17414</v>
      </c>
      <c r="I523">
        <v>79.554386126105882</v>
      </c>
      <c r="J523">
        <v>11.065431504651915</v>
      </c>
      <c r="K523">
        <v>12.99910170035294</v>
      </c>
      <c r="L523">
        <v>12.996719738722241</v>
      </c>
      <c r="M523">
        <v>57.384760988129642</v>
      </c>
      <c r="N523">
        <v>58.24687346437365</v>
      </c>
      <c r="O523">
        <v>11.117998075072164</v>
      </c>
      <c r="P523">
        <v>47.402149502726971</v>
      </c>
      <c r="Q523">
        <v>46.458614051973058</v>
      </c>
      <c r="R523">
        <v>124.23957330766758</v>
      </c>
      <c r="S523">
        <v>121.67909849213991</v>
      </c>
      <c r="T523">
        <v>86.202779330724354</v>
      </c>
      <c r="U523">
        <v>81.096238319623595</v>
      </c>
      <c r="V523">
        <v>1.9336701957010265</v>
      </c>
      <c r="W523">
        <v>3.5603537383714248E-3</v>
      </c>
      <c r="Y523">
        <v>4916</v>
      </c>
      <c r="AC523">
        <v>62</v>
      </c>
      <c r="AD523">
        <v>12468</v>
      </c>
      <c r="AE523">
        <v>12468</v>
      </c>
      <c r="AF523">
        <v>12468</v>
      </c>
      <c r="AG523">
        <v>12468</v>
      </c>
      <c r="AH523">
        <v>12468</v>
      </c>
      <c r="AI523">
        <v>12468</v>
      </c>
      <c r="AJ523">
        <v>12468</v>
      </c>
      <c r="AK523">
        <v>12468</v>
      </c>
      <c r="AL523">
        <v>12521</v>
      </c>
      <c r="AM523">
        <v>12521</v>
      </c>
    </row>
    <row r="524" spans="1:39" x14ac:dyDescent="0.3">
      <c r="A524">
        <v>13</v>
      </c>
      <c r="B524">
        <v>2023</v>
      </c>
      <c r="C524">
        <v>12</v>
      </c>
      <c r="D524">
        <v>99</v>
      </c>
      <c r="E524">
        <v>31915</v>
      </c>
      <c r="F524">
        <v>170</v>
      </c>
      <c r="H524">
        <v>13986</v>
      </c>
      <c r="I524">
        <v>78.050981695981932</v>
      </c>
      <c r="J524">
        <v>10.009281378500118</v>
      </c>
      <c r="K524">
        <v>11.689504601527283</v>
      </c>
      <c r="L524">
        <v>12.243819389110245</v>
      </c>
      <c r="M524">
        <v>57.19761112198924</v>
      </c>
      <c r="N524">
        <v>58.898104870907538</v>
      </c>
      <c r="O524">
        <v>10.869708243587191</v>
      </c>
      <c r="P524">
        <v>47.522616017231265</v>
      </c>
      <c r="Q524">
        <v>46.554293547439535</v>
      </c>
      <c r="R524">
        <v>123.87801057372236</v>
      </c>
      <c r="S524">
        <v>121.22390836107301</v>
      </c>
      <c r="T524">
        <v>85.365591397849386</v>
      </c>
      <c r="U524">
        <v>79.574604105571609</v>
      </c>
      <c r="V524">
        <v>1.6802232230271621</v>
      </c>
      <c r="W524">
        <v>4.5045045045045036E-3</v>
      </c>
      <c r="Y524">
        <v>3777</v>
      </c>
      <c r="AC524">
        <v>63</v>
      </c>
      <c r="AD524">
        <v>10214</v>
      </c>
      <c r="AE524">
        <v>10214</v>
      </c>
      <c r="AF524">
        <v>10214</v>
      </c>
      <c r="AG524">
        <v>10214</v>
      </c>
      <c r="AH524">
        <v>10214</v>
      </c>
      <c r="AI524">
        <v>10213</v>
      </c>
      <c r="AJ524">
        <v>10214</v>
      </c>
      <c r="AK524">
        <v>10214</v>
      </c>
      <c r="AL524">
        <v>10230</v>
      </c>
      <c r="AM524">
        <v>10230</v>
      </c>
    </row>
    <row r="525" spans="1:39" x14ac:dyDescent="0.3">
      <c r="A525">
        <v>13</v>
      </c>
      <c r="B525">
        <v>2023</v>
      </c>
      <c r="C525">
        <v>12</v>
      </c>
      <c r="D525">
        <v>99</v>
      </c>
      <c r="E525">
        <v>31915</v>
      </c>
      <c r="F525">
        <v>170</v>
      </c>
      <c r="H525">
        <v>9877</v>
      </c>
      <c r="I525">
        <v>74.683924268502622</v>
      </c>
      <c r="J525">
        <v>9.0029048883335694</v>
      </c>
      <c r="K525">
        <v>10.407120549656486</v>
      </c>
      <c r="L525">
        <v>12.260835486649436</v>
      </c>
      <c r="M525">
        <v>57.18316677076816</v>
      </c>
      <c r="N525">
        <v>57.208624891209858</v>
      </c>
      <c r="O525">
        <v>10.420674578388498</v>
      </c>
      <c r="P525">
        <v>47.562324273664487</v>
      </c>
      <c r="Q525">
        <v>46.464782133374989</v>
      </c>
      <c r="R525">
        <v>124.3714865708932</v>
      </c>
      <c r="S525">
        <v>121.7000780640125</v>
      </c>
      <c r="T525">
        <v>84.161229904791696</v>
      </c>
      <c r="U525">
        <v>77.897643202746977</v>
      </c>
      <c r="V525">
        <v>1.4042156613229155</v>
      </c>
      <c r="W525">
        <v>6.479700313860485E-3</v>
      </c>
      <c r="Y525">
        <v>3487</v>
      </c>
      <c r="AC525">
        <v>64</v>
      </c>
      <c r="AD525">
        <v>6403</v>
      </c>
      <c r="AE525">
        <v>6404</v>
      </c>
      <c r="AF525">
        <v>6402</v>
      </c>
      <c r="AG525">
        <v>6404</v>
      </c>
      <c r="AH525">
        <v>6402</v>
      </c>
      <c r="AI525">
        <v>6403</v>
      </c>
      <c r="AJ525">
        <v>6404</v>
      </c>
      <c r="AK525">
        <v>6405</v>
      </c>
      <c r="AL525">
        <v>6407</v>
      </c>
      <c r="AM525">
        <v>6407</v>
      </c>
    </row>
    <row r="526" spans="1:39" x14ac:dyDescent="0.3">
      <c r="A526">
        <v>13</v>
      </c>
      <c r="B526">
        <v>2023</v>
      </c>
      <c r="C526">
        <v>12</v>
      </c>
      <c r="D526">
        <v>99</v>
      </c>
      <c r="E526">
        <v>31915</v>
      </c>
      <c r="F526">
        <v>170</v>
      </c>
      <c r="H526">
        <v>3715</v>
      </c>
      <c r="I526">
        <v>74.681257065948842</v>
      </c>
      <c r="J526">
        <v>7.9592090809227614</v>
      </c>
      <c r="K526">
        <v>9.1134065934065909</v>
      </c>
      <c r="L526">
        <v>10.928128772635812</v>
      </c>
      <c r="M526">
        <v>57.025421245421107</v>
      </c>
      <c r="N526">
        <v>61.785330620549232</v>
      </c>
      <c r="O526">
        <v>9.8659831563529821</v>
      </c>
      <c r="P526">
        <v>47.586813186813195</v>
      </c>
      <c r="Q526">
        <v>46.694251190040283</v>
      </c>
      <c r="R526">
        <v>122.44379348224096</v>
      </c>
      <c r="S526">
        <v>121.9699743683632</v>
      </c>
      <c r="T526">
        <v>82.854445664105413</v>
      </c>
      <c r="U526">
        <v>75.861836809367006</v>
      </c>
      <c r="V526">
        <v>1.1541975124838315</v>
      </c>
      <c r="W526">
        <v>1.7496635262449531E-2</v>
      </c>
      <c r="Y526">
        <v>995</v>
      </c>
      <c r="AC526">
        <v>65</v>
      </c>
      <c r="AD526">
        <v>2731</v>
      </c>
      <c r="AE526">
        <v>2730</v>
      </c>
      <c r="AF526">
        <v>2730</v>
      </c>
      <c r="AG526">
        <v>2731</v>
      </c>
      <c r="AH526">
        <v>2730</v>
      </c>
      <c r="AI526">
        <v>2731</v>
      </c>
      <c r="AJ526">
        <v>2731</v>
      </c>
      <c r="AK526">
        <v>2731</v>
      </c>
      <c r="AL526">
        <v>2733</v>
      </c>
      <c r="AM526">
        <v>2733</v>
      </c>
    </row>
    <row r="527" spans="1:39" x14ac:dyDescent="0.3">
      <c r="A527">
        <v>13</v>
      </c>
      <c r="B527">
        <v>2023</v>
      </c>
      <c r="C527">
        <v>12</v>
      </c>
      <c r="D527">
        <v>99</v>
      </c>
      <c r="E527">
        <v>31915</v>
      </c>
      <c r="F527">
        <v>170</v>
      </c>
      <c r="H527">
        <v>923</v>
      </c>
      <c r="I527">
        <v>73.139306608884127</v>
      </c>
      <c r="J527">
        <v>7.0759878419452891</v>
      </c>
      <c r="K527">
        <v>7.9203647416413503</v>
      </c>
      <c r="L527">
        <v>10.232105263157898</v>
      </c>
      <c r="M527">
        <v>57.809726443768945</v>
      </c>
      <c r="N527">
        <v>62.367386363636392</v>
      </c>
      <c r="O527">
        <v>9.3252279635258297</v>
      </c>
      <c r="P527">
        <v>47.655015197568403</v>
      </c>
      <c r="Q527">
        <v>46.781155015197569</v>
      </c>
      <c r="R527">
        <v>123.97568389057751</v>
      </c>
      <c r="S527">
        <v>123.68541033434649</v>
      </c>
      <c r="T527">
        <v>81.773899848254942</v>
      </c>
      <c r="U527">
        <v>74.851289833080386</v>
      </c>
      <c r="V527">
        <v>0.844376899696063</v>
      </c>
      <c r="W527">
        <v>7.1505958829902488E-2</v>
      </c>
      <c r="Y527">
        <v>267</v>
      </c>
      <c r="AC527">
        <v>66</v>
      </c>
      <c r="AD527">
        <v>658</v>
      </c>
      <c r="AE527">
        <v>658</v>
      </c>
      <c r="AF527">
        <v>658</v>
      </c>
      <c r="AG527">
        <v>658</v>
      </c>
      <c r="AH527">
        <v>658</v>
      </c>
      <c r="AI527">
        <v>658</v>
      </c>
      <c r="AJ527">
        <v>658</v>
      </c>
      <c r="AK527">
        <v>658</v>
      </c>
      <c r="AL527">
        <v>659</v>
      </c>
      <c r="AM527">
        <v>659</v>
      </c>
    </row>
    <row r="528" spans="1:39" x14ac:dyDescent="0.3">
      <c r="A528">
        <v>13</v>
      </c>
      <c r="B528">
        <v>2023</v>
      </c>
      <c r="C528">
        <v>12</v>
      </c>
      <c r="D528">
        <v>99</v>
      </c>
      <c r="E528">
        <v>31915</v>
      </c>
      <c r="F528">
        <v>170</v>
      </c>
      <c r="H528">
        <v>159</v>
      </c>
      <c r="I528">
        <v>75.531069182389984</v>
      </c>
      <c r="J528">
        <v>6.3922077922077927</v>
      </c>
      <c r="K528">
        <v>6.9428571428571439</v>
      </c>
      <c r="L528">
        <v>9.5167901234567864</v>
      </c>
      <c r="M528">
        <v>61.428571428571409</v>
      </c>
      <c r="N528">
        <v>62.654444444444493</v>
      </c>
      <c r="O528">
        <v>8.5012987012987011</v>
      </c>
      <c r="P528">
        <v>48.72727272727272</v>
      </c>
      <c r="Q528">
        <v>48.051948051948045</v>
      </c>
      <c r="R528">
        <v>131.84415584415581</v>
      </c>
      <c r="S528">
        <v>132.85714285714289</v>
      </c>
      <c r="T528">
        <v>81.038461538461519</v>
      </c>
      <c r="U528">
        <v>75.679487179487182</v>
      </c>
      <c r="V528">
        <v>0.55064935064935205</v>
      </c>
      <c r="W528">
        <v>0.42138364779874227</v>
      </c>
      <c r="Y528">
        <v>81</v>
      </c>
      <c r="AC528">
        <v>67</v>
      </c>
      <c r="AD528">
        <v>77</v>
      </c>
      <c r="AE528">
        <v>77</v>
      </c>
      <c r="AF528">
        <v>77</v>
      </c>
      <c r="AG528">
        <v>77</v>
      </c>
      <c r="AH528">
        <v>77</v>
      </c>
      <c r="AI528">
        <v>77</v>
      </c>
      <c r="AJ528">
        <v>77</v>
      </c>
      <c r="AK528">
        <v>77</v>
      </c>
      <c r="AL528">
        <v>78</v>
      </c>
      <c r="AM528">
        <v>78</v>
      </c>
    </row>
    <row r="529" spans="1:39" x14ac:dyDescent="0.3">
      <c r="A529">
        <v>13</v>
      </c>
      <c r="B529">
        <v>2023</v>
      </c>
      <c r="C529">
        <v>12</v>
      </c>
      <c r="D529">
        <v>99</v>
      </c>
      <c r="E529">
        <v>31915</v>
      </c>
      <c r="F529">
        <v>170</v>
      </c>
      <c r="H529">
        <v>13</v>
      </c>
      <c r="I529">
        <v>69.468461538461554</v>
      </c>
      <c r="J529">
        <v>5.9666666666666668</v>
      </c>
      <c r="K529">
        <v>6.4666666666666668</v>
      </c>
      <c r="L529">
        <v>8.9883333333333315</v>
      </c>
      <c r="M529">
        <v>74.033333333333317</v>
      </c>
      <c r="N529">
        <v>64.62833333333333</v>
      </c>
      <c r="O529">
        <v>6.0000000000000018</v>
      </c>
      <c r="P529">
        <v>40.666666666666657</v>
      </c>
      <c r="Q529">
        <v>47</v>
      </c>
      <c r="R529">
        <v>94.5</v>
      </c>
      <c r="S529">
        <v>147</v>
      </c>
      <c r="T529">
        <v>69.342857142857156</v>
      </c>
      <c r="U529">
        <v>71.685714285714297</v>
      </c>
      <c r="V529">
        <v>0.5</v>
      </c>
      <c r="W529">
        <v>5.2307692307692317</v>
      </c>
      <c r="Y529">
        <v>6</v>
      </c>
      <c r="AC529">
        <v>68</v>
      </c>
      <c r="AD529">
        <v>6</v>
      </c>
      <c r="AE529">
        <v>6</v>
      </c>
      <c r="AF529">
        <v>6</v>
      </c>
      <c r="AG529">
        <v>6</v>
      </c>
      <c r="AH529">
        <v>6</v>
      </c>
      <c r="AI529">
        <v>6</v>
      </c>
      <c r="AJ529">
        <v>6</v>
      </c>
      <c r="AK529">
        <v>6</v>
      </c>
      <c r="AL529">
        <v>7</v>
      </c>
      <c r="AM529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37C9B-7527-48A7-8F0D-7122A2EF28E9}">
  <dimension ref="A1:AO553"/>
  <sheetViews>
    <sheetView workbookViewId="0">
      <pane xSplit="5" ySplit="1" topLeftCell="F529" activePane="bottomRight" state="frozen"/>
      <selection pane="topRight" activeCell="F1" sqref="F1"/>
      <selection pane="bottomLeft" activeCell="A2" sqref="A2"/>
      <selection pane="bottomRight" sqref="A1:AO553"/>
    </sheetView>
  </sheetViews>
  <sheetFormatPr baseColWidth="10" defaultRowHeight="14.4" x14ac:dyDescent="0.3"/>
  <sheetData>
    <row r="1" spans="1:4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28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  <c r="O1" t="s">
        <v>34</v>
      </c>
      <c r="P1" t="s">
        <v>35</v>
      </c>
      <c r="Q1" t="s">
        <v>36</v>
      </c>
      <c r="R1" t="s">
        <v>37</v>
      </c>
      <c r="S1" t="s">
        <v>38</v>
      </c>
      <c r="T1" t="s">
        <v>39</v>
      </c>
      <c r="U1" t="s">
        <v>40</v>
      </c>
      <c r="V1" t="s">
        <v>14</v>
      </c>
      <c r="W1" t="s">
        <v>41</v>
      </c>
      <c r="X1" t="s">
        <v>24</v>
      </c>
      <c r="Y1" t="s">
        <v>27</v>
      </c>
      <c r="Z1" t="s">
        <v>26</v>
      </c>
      <c r="AA1" t="s">
        <v>42</v>
      </c>
      <c r="AB1" t="s">
        <v>43</v>
      </c>
      <c r="AC1" t="s">
        <v>15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16</v>
      </c>
    </row>
    <row r="2" spans="1:41" x14ac:dyDescent="0.3">
      <c r="A2">
        <v>1</v>
      </c>
      <c r="B2">
        <v>2024</v>
      </c>
      <c r="C2">
        <v>99</v>
      </c>
      <c r="D2">
        <v>99</v>
      </c>
      <c r="E2">
        <v>31915</v>
      </c>
      <c r="F2">
        <v>170</v>
      </c>
      <c r="G2">
        <v>99</v>
      </c>
      <c r="H2">
        <v>709229</v>
      </c>
      <c r="I2">
        <v>82.864019801785346</v>
      </c>
      <c r="J2">
        <v>12.559003646323427</v>
      </c>
      <c r="K2">
        <v>14.814382222558203</v>
      </c>
      <c r="L2">
        <v>14.256701753164139</v>
      </c>
      <c r="M2">
        <v>58.222400929023891</v>
      </c>
      <c r="N2">
        <v>58.398971363633045</v>
      </c>
      <c r="O2">
        <v>11.463244369995342</v>
      </c>
      <c r="P2">
        <v>47.032151700413088</v>
      </c>
      <c r="Q2">
        <v>46.276323997353593</v>
      </c>
      <c r="R2">
        <v>131.3595099185647</v>
      </c>
      <c r="S2">
        <v>131.20201186885069</v>
      </c>
      <c r="T2">
        <v>87.491386973466717</v>
      </c>
      <c r="U2">
        <v>83.713593747066625</v>
      </c>
      <c r="V2">
        <v>2.2553785762347807</v>
      </c>
      <c r="W2">
        <v>60.610123105513168</v>
      </c>
      <c r="X2">
        <v>99</v>
      </c>
      <c r="Y2">
        <v>229673</v>
      </c>
      <c r="Z2">
        <v>481188</v>
      </c>
      <c r="AA2">
        <v>60.682743543064241</v>
      </c>
      <c r="AB2">
        <v>60.724695545405851</v>
      </c>
      <c r="AC2">
        <v>42986457</v>
      </c>
      <c r="AD2">
        <v>476096</v>
      </c>
      <c r="AE2">
        <v>476199</v>
      </c>
      <c r="AF2">
        <v>476255</v>
      </c>
      <c r="AG2">
        <v>476376</v>
      </c>
      <c r="AH2">
        <v>476149</v>
      </c>
      <c r="AI2">
        <v>476115</v>
      </c>
      <c r="AJ2">
        <v>476329</v>
      </c>
      <c r="AK2">
        <v>476373</v>
      </c>
      <c r="AL2">
        <v>479007</v>
      </c>
      <c r="AM2">
        <v>479007</v>
      </c>
      <c r="AN2">
        <v>999</v>
      </c>
      <c r="AO2">
        <v>999</v>
      </c>
    </row>
    <row r="3" spans="1:41" x14ac:dyDescent="0.3">
      <c r="A3">
        <v>1</v>
      </c>
      <c r="B3">
        <v>2024</v>
      </c>
      <c r="C3">
        <v>99</v>
      </c>
      <c r="D3">
        <v>99</v>
      </c>
      <c r="E3">
        <v>31915</v>
      </c>
      <c r="F3">
        <v>171</v>
      </c>
      <c r="G3">
        <v>99</v>
      </c>
      <c r="H3">
        <v>665</v>
      </c>
      <c r="I3">
        <v>112.8658195488721</v>
      </c>
      <c r="L3">
        <v>13.930646616541361</v>
      </c>
      <c r="N3">
        <v>58.394645550527891</v>
      </c>
      <c r="W3">
        <v>61.633082706766949</v>
      </c>
      <c r="X3">
        <v>99</v>
      </c>
      <c r="Y3">
        <v>663</v>
      </c>
      <c r="Z3">
        <v>0</v>
      </c>
      <c r="AB3">
        <v>61.819004524886864</v>
      </c>
      <c r="AC3">
        <v>40986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999</v>
      </c>
      <c r="AO3">
        <v>999</v>
      </c>
    </row>
    <row r="4" spans="1:41" x14ac:dyDescent="0.3">
      <c r="A4">
        <v>1</v>
      </c>
      <c r="B4">
        <v>2024</v>
      </c>
      <c r="C4">
        <v>99</v>
      </c>
      <c r="D4">
        <v>99</v>
      </c>
      <c r="E4">
        <v>31915</v>
      </c>
      <c r="F4">
        <v>176</v>
      </c>
      <c r="G4">
        <v>99</v>
      </c>
      <c r="H4">
        <v>15176</v>
      </c>
      <c r="I4">
        <v>83.844484053768383</v>
      </c>
      <c r="J4">
        <v>12.549329359165409</v>
      </c>
      <c r="K4">
        <v>14.345499689633751</v>
      </c>
      <c r="L4">
        <v>13.545021198417183</v>
      </c>
      <c r="M4">
        <v>56.656188702669048</v>
      </c>
      <c r="N4">
        <v>57.294155477031921</v>
      </c>
      <c r="O4">
        <v>11.652451284597229</v>
      </c>
      <c r="P4">
        <v>47.312267196424145</v>
      </c>
      <c r="Q4">
        <v>46.62351042701092</v>
      </c>
      <c r="R4">
        <v>131.80846573982129</v>
      </c>
      <c r="S4">
        <v>129.50378552811219</v>
      </c>
      <c r="T4">
        <v>86.505633279683252</v>
      </c>
      <c r="U4">
        <v>82.112764640336863</v>
      </c>
      <c r="V4">
        <v>1.7961703304683421</v>
      </c>
      <c r="W4">
        <v>61.019504480759103</v>
      </c>
      <c r="X4">
        <v>99</v>
      </c>
      <c r="Y4">
        <v>7075</v>
      </c>
      <c r="Z4">
        <v>8353</v>
      </c>
      <c r="AA4">
        <v>60.772057943253913</v>
      </c>
      <c r="AB4">
        <v>61.421484098939921</v>
      </c>
      <c r="AC4">
        <v>926032</v>
      </c>
      <c r="AD4">
        <v>8052</v>
      </c>
      <c r="AE4">
        <v>8055</v>
      </c>
      <c r="AF4">
        <v>8054</v>
      </c>
      <c r="AG4">
        <v>8057</v>
      </c>
      <c r="AH4">
        <v>8054</v>
      </c>
      <c r="AI4">
        <v>8056</v>
      </c>
      <c r="AJ4">
        <v>8056</v>
      </c>
      <c r="AK4">
        <v>8057</v>
      </c>
      <c r="AL4">
        <v>8077</v>
      </c>
      <c r="AM4">
        <v>8077</v>
      </c>
      <c r="AN4">
        <v>999</v>
      </c>
      <c r="AO4">
        <v>999</v>
      </c>
    </row>
    <row r="5" spans="1:41" x14ac:dyDescent="0.3">
      <c r="A5">
        <v>2</v>
      </c>
      <c r="B5">
        <v>2024</v>
      </c>
      <c r="C5">
        <v>99</v>
      </c>
      <c r="D5">
        <v>99</v>
      </c>
      <c r="E5">
        <v>22015</v>
      </c>
      <c r="F5">
        <v>170</v>
      </c>
      <c r="G5">
        <v>3</v>
      </c>
      <c r="H5">
        <v>13700</v>
      </c>
      <c r="I5">
        <v>84.434364963503697</v>
      </c>
      <c r="J5">
        <v>12.958926487747952</v>
      </c>
      <c r="K5">
        <v>15.39527421236874</v>
      </c>
      <c r="L5">
        <v>14.566183206106816</v>
      </c>
      <c r="M5">
        <v>58.221120186697682</v>
      </c>
      <c r="N5">
        <v>59.408520258367638</v>
      </c>
      <c r="O5">
        <v>11.97369495479729</v>
      </c>
      <c r="P5">
        <v>42.821709950393931</v>
      </c>
      <c r="Q5">
        <v>43.204266510812381</v>
      </c>
      <c r="R5">
        <v>123.97550306211723</v>
      </c>
      <c r="S5">
        <v>130.9728783902012</v>
      </c>
      <c r="T5">
        <v>86.00761684939431</v>
      </c>
      <c r="U5">
        <v>84.148586266589902</v>
      </c>
      <c r="V5">
        <v>2.4363477246207879</v>
      </c>
      <c r="W5">
        <v>60.288102189781007</v>
      </c>
      <c r="X5">
        <v>99</v>
      </c>
      <c r="Y5">
        <v>10218</v>
      </c>
      <c r="AD5">
        <v>3428</v>
      </c>
      <c r="AE5">
        <v>3428</v>
      </c>
      <c r="AF5">
        <v>3428</v>
      </c>
      <c r="AG5">
        <v>3429</v>
      </c>
      <c r="AH5">
        <v>3427</v>
      </c>
      <c r="AI5">
        <v>3422</v>
      </c>
      <c r="AJ5">
        <v>3429</v>
      </c>
      <c r="AK5">
        <v>3429</v>
      </c>
      <c r="AL5">
        <v>3466</v>
      </c>
      <c r="AM5">
        <v>3466</v>
      </c>
      <c r="AO5">
        <v>999</v>
      </c>
    </row>
    <row r="6" spans="1:41" x14ac:dyDescent="0.3">
      <c r="A6">
        <v>2</v>
      </c>
      <c r="B6">
        <v>2024</v>
      </c>
      <c r="C6">
        <v>99</v>
      </c>
      <c r="D6">
        <v>99</v>
      </c>
      <c r="E6">
        <v>22015</v>
      </c>
      <c r="F6">
        <v>170</v>
      </c>
      <c r="G6">
        <v>4</v>
      </c>
      <c r="H6">
        <v>38879</v>
      </c>
      <c r="I6">
        <v>82.979353892846859</v>
      </c>
      <c r="J6">
        <v>11.95121575222479</v>
      </c>
      <c r="K6">
        <v>14.220395013307188</v>
      </c>
      <c r="L6">
        <v>14.396506137095763</v>
      </c>
      <c r="M6">
        <v>60.100308166410002</v>
      </c>
      <c r="N6">
        <v>59.874647416289683</v>
      </c>
      <c r="O6">
        <v>10.810715036066911</v>
      </c>
      <c r="P6">
        <v>44.826711512858246</v>
      </c>
      <c r="Q6">
        <v>44.248107653490329</v>
      </c>
      <c r="R6">
        <v>129.35887379184763</v>
      </c>
      <c r="S6">
        <v>127.96294999299624</v>
      </c>
      <c r="T6">
        <v>88.551883166794894</v>
      </c>
      <c r="U6">
        <v>84.631039060861795</v>
      </c>
      <c r="V6">
        <v>2.2691792610823978</v>
      </c>
      <c r="W6">
        <v>60.866174541526256</v>
      </c>
      <c r="X6">
        <v>99</v>
      </c>
      <c r="Y6">
        <v>24519</v>
      </c>
      <c r="AD6">
        <v>14271</v>
      </c>
      <c r="AE6">
        <v>14278</v>
      </c>
      <c r="AF6">
        <v>14276</v>
      </c>
      <c r="AG6">
        <v>14279</v>
      </c>
      <c r="AH6">
        <v>14271</v>
      </c>
      <c r="AI6">
        <v>14268</v>
      </c>
      <c r="AJ6">
        <v>14278</v>
      </c>
      <c r="AK6">
        <v>14278</v>
      </c>
      <c r="AL6">
        <v>14311</v>
      </c>
      <c r="AM6">
        <v>14311</v>
      </c>
      <c r="AO6">
        <v>999</v>
      </c>
    </row>
    <row r="7" spans="1:41" x14ac:dyDescent="0.3">
      <c r="A7">
        <v>2</v>
      </c>
      <c r="B7">
        <v>2024</v>
      </c>
      <c r="C7">
        <v>99</v>
      </c>
      <c r="D7">
        <v>99</v>
      </c>
      <c r="E7">
        <v>22015</v>
      </c>
      <c r="F7">
        <v>170</v>
      </c>
      <c r="G7">
        <v>5</v>
      </c>
      <c r="H7">
        <v>621405</v>
      </c>
      <c r="I7">
        <v>82.71823292377961</v>
      </c>
      <c r="J7">
        <v>12.578875482047861</v>
      </c>
      <c r="K7">
        <v>14.82520634920626</v>
      </c>
      <c r="L7">
        <v>14.207317310832503</v>
      </c>
      <c r="M7">
        <v>58.07687117552311</v>
      </c>
      <c r="N7">
        <v>58.108636843996862</v>
      </c>
      <c r="O7">
        <v>11.486155300157762</v>
      </c>
      <c r="P7">
        <v>47.137878362648443</v>
      </c>
      <c r="Q7">
        <v>46.368274059708419</v>
      </c>
      <c r="R7">
        <v>130.64159161783508</v>
      </c>
      <c r="S7">
        <v>130.59824730035504</v>
      </c>
      <c r="T7">
        <v>87.342708531007702</v>
      </c>
      <c r="U7">
        <v>83.590855569859116</v>
      </c>
      <c r="V7">
        <v>2.2463308671583979</v>
      </c>
      <c r="W7">
        <v>60.598318327016983</v>
      </c>
      <c r="X7">
        <v>99</v>
      </c>
      <c r="Y7">
        <v>183574</v>
      </c>
      <c r="AD7">
        <v>434604</v>
      </c>
      <c r="AE7">
        <v>434700</v>
      </c>
      <c r="AF7">
        <v>434762</v>
      </c>
      <c r="AG7">
        <v>434874</v>
      </c>
      <c r="AH7">
        <v>434702</v>
      </c>
      <c r="AI7">
        <v>434679</v>
      </c>
      <c r="AJ7">
        <v>434828</v>
      </c>
      <c r="AK7">
        <v>434872</v>
      </c>
      <c r="AL7">
        <v>437381</v>
      </c>
      <c r="AM7">
        <v>437381</v>
      </c>
      <c r="AO7">
        <v>999</v>
      </c>
    </row>
    <row r="8" spans="1:41" x14ac:dyDescent="0.3">
      <c r="A8">
        <v>2</v>
      </c>
      <c r="B8">
        <v>2024</v>
      </c>
      <c r="C8">
        <v>99</v>
      </c>
      <c r="D8">
        <v>99</v>
      </c>
      <c r="E8">
        <v>22015</v>
      </c>
      <c r="F8">
        <v>170</v>
      </c>
      <c r="G8">
        <v>6</v>
      </c>
      <c r="H8">
        <v>32636</v>
      </c>
      <c r="I8">
        <v>84.292888221595604</v>
      </c>
      <c r="J8">
        <v>12.390787309048084</v>
      </c>
      <c r="K8">
        <v>14.777850897809548</v>
      </c>
      <c r="L8">
        <v>14.432612111581861</v>
      </c>
      <c r="M8">
        <v>59.497461690326404</v>
      </c>
      <c r="N8">
        <v>58.993591418734013</v>
      </c>
      <c r="O8">
        <v>11.304846063454775</v>
      </c>
      <c r="P8">
        <v>47.372851019735279</v>
      </c>
      <c r="Q8">
        <v>46.567390587459371</v>
      </c>
      <c r="R8">
        <v>149.56333725029376</v>
      </c>
      <c r="S8">
        <v>146.74886016451237</v>
      </c>
      <c r="T8">
        <v>89.900000000000446</v>
      </c>
      <c r="U8">
        <v>85.249971809810063</v>
      </c>
      <c r="V8">
        <v>2.3870635887614622</v>
      </c>
      <c r="W8">
        <v>60.716233607059699</v>
      </c>
      <c r="X8">
        <v>99</v>
      </c>
      <c r="Y8">
        <v>11327</v>
      </c>
      <c r="AD8">
        <v>21275</v>
      </c>
      <c r="AE8">
        <v>21274</v>
      </c>
      <c r="AF8">
        <v>21272</v>
      </c>
      <c r="AG8">
        <v>21275</v>
      </c>
      <c r="AH8">
        <v>21231</v>
      </c>
      <c r="AI8">
        <v>21227</v>
      </c>
      <c r="AJ8">
        <v>21275</v>
      </c>
      <c r="AK8">
        <v>21275</v>
      </c>
      <c r="AL8">
        <v>21284</v>
      </c>
      <c r="AM8">
        <v>21284</v>
      </c>
      <c r="AO8">
        <v>999</v>
      </c>
    </row>
    <row r="9" spans="1:41" x14ac:dyDescent="0.3">
      <c r="A9">
        <v>2</v>
      </c>
      <c r="B9">
        <v>2024</v>
      </c>
      <c r="C9">
        <v>99</v>
      </c>
      <c r="D9">
        <v>99</v>
      </c>
      <c r="E9">
        <v>22015</v>
      </c>
      <c r="F9">
        <v>170</v>
      </c>
      <c r="G9">
        <v>7</v>
      </c>
      <c r="H9">
        <v>125</v>
      </c>
      <c r="I9">
        <v>93.352000000000018</v>
      </c>
      <c r="J9">
        <v>13.841739130434783</v>
      </c>
      <c r="K9">
        <v>16.961739130434779</v>
      </c>
      <c r="L9">
        <v>45.406999999999989</v>
      </c>
      <c r="M9">
        <v>61.071304347826072</v>
      </c>
      <c r="N9">
        <v>124.06</v>
      </c>
      <c r="O9">
        <v>11.624347826086955</v>
      </c>
      <c r="P9">
        <v>46.843478260869567</v>
      </c>
      <c r="Q9">
        <v>46.260869565217391</v>
      </c>
      <c r="R9">
        <v>127.4</v>
      </c>
      <c r="S9">
        <v>135.05217391304348</v>
      </c>
      <c r="T9">
        <v>90.234782608695653</v>
      </c>
      <c r="U9">
        <v>88.33043478260872</v>
      </c>
      <c r="V9">
        <v>3.1199999999999881</v>
      </c>
      <c r="W9">
        <v>58.847999999999999</v>
      </c>
      <c r="X9">
        <v>99</v>
      </c>
      <c r="Y9">
        <v>2</v>
      </c>
      <c r="AD9">
        <v>115</v>
      </c>
      <c r="AE9">
        <v>115</v>
      </c>
      <c r="AF9">
        <v>115</v>
      </c>
      <c r="AG9">
        <v>115</v>
      </c>
      <c r="AH9">
        <v>115</v>
      </c>
      <c r="AI9">
        <v>115</v>
      </c>
      <c r="AJ9">
        <v>115</v>
      </c>
      <c r="AK9">
        <v>115</v>
      </c>
      <c r="AL9">
        <v>115</v>
      </c>
      <c r="AM9">
        <v>115</v>
      </c>
      <c r="AO9">
        <v>999</v>
      </c>
    </row>
    <row r="10" spans="1:41" x14ac:dyDescent="0.3">
      <c r="A10">
        <v>2</v>
      </c>
      <c r="B10">
        <v>2024</v>
      </c>
      <c r="C10">
        <v>99</v>
      </c>
      <c r="D10">
        <v>99</v>
      </c>
      <c r="E10">
        <v>22015</v>
      </c>
      <c r="F10">
        <v>170</v>
      </c>
      <c r="G10">
        <v>8</v>
      </c>
      <c r="H10">
        <v>1497</v>
      </c>
      <c r="I10">
        <v>93.733246492986098</v>
      </c>
      <c r="J10">
        <v>14.608350730688951</v>
      </c>
      <c r="K10">
        <v>17.345340751043089</v>
      </c>
      <c r="L10">
        <v>19.462647058823528</v>
      </c>
      <c r="M10">
        <v>62.918219749652302</v>
      </c>
      <c r="N10">
        <v>56.387272727272737</v>
      </c>
      <c r="O10">
        <v>12.360639777468737</v>
      </c>
      <c r="P10">
        <v>42.860821155184397</v>
      </c>
      <c r="Q10">
        <v>42.442280945758</v>
      </c>
      <c r="R10">
        <v>120.50834492350484</v>
      </c>
      <c r="S10">
        <v>119.63699582753824</v>
      </c>
      <c r="T10">
        <v>90.293369788106688</v>
      </c>
      <c r="U10">
        <v>88.205878332194217</v>
      </c>
      <c r="V10">
        <v>2.7369900203541442</v>
      </c>
      <c r="W10">
        <v>59.055444221776881</v>
      </c>
      <c r="X10">
        <v>99</v>
      </c>
      <c r="Y10">
        <v>33</v>
      </c>
      <c r="AD10">
        <v>1437</v>
      </c>
      <c r="AE10">
        <v>1438</v>
      </c>
      <c r="AF10">
        <v>1437</v>
      </c>
      <c r="AG10">
        <v>1438</v>
      </c>
      <c r="AH10">
        <v>1437</v>
      </c>
      <c r="AI10">
        <v>1438</v>
      </c>
      <c r="AJ10">
        <v>1438</v>
      </c>
      <c r="AK10">
        <v>1438</v>
      </c>
      <c r="AL10">
        <v>1463</v>
      </c>
      <c r="AM10">
        <v>1463</v>
      </c>
      <c r="AO10">
        <v>999</v>
      </c>
    </row>
    <row r="11" spans="1:41" x14ac:dyDescent="0.3">
      <c r="A11">
        <v>2</v>
      </c>
      <c r="B11">
        <v>2024</v>
      </c>
      <c r="C11">
        <v>99</v>
      </c>
      <c r="D11">
        <v>99</v>
      </c>
      <c r="E11">
        <v>22015</v>
      </c>
      <c r="F11">
        <v>170</v>
      </c>
      <c r="G11">
        <v>9</v>
      </c>
      <c r="H11">
        <v>30</v>
      </c>
      <c r="I11">
        <v>74.529999999999987</v>
      </c>
      <c r="J11">
        <v>10.400000000000002</v>
      </c>
      <c r="K11">
        <v>10.66</v>
      </c>
      <c r="M11">
        <v>59.180000000000014</v>
      </c>
      <c r="O11">
        <v>10.080000000000002</v>
      </c>
      <c r="P11">
        <v>49.2</v>
      </c>
      <c r="Q11">
        <v>47.9</v>
      </c>
      <c r="R11">
        <v>167.4</v>
      </c>
      <c r="S11">
        <v>162.69999999999999</v>
      </c>
      <c r="T11">
        <v>30.433333333333323</v>
      </c>
      <c r="U11">
        <v>26.64</v>
      </c>
      <c r="V11">
        <v>0.25999999999999801</v>
      </c>
      <c r="W11">
        <v>55.366666666666646</v>
      </c>
      <c r="X11">
        <v>99</v>
      </c>
      <c r="Y11">
        <v>0</v>
      </c>
      <c r="AD11">
        <v>10</v>
      </c>
      <c r="AE11">
        <v>10</v>
      </c>
      <c r="AF11">
        <v>10</v>
      </c>
      <c r="AG11">
        <v>10</v>
      </c>
      <c r="AH11">
        <v>10</v>
      </c>
      <c r="AI11">
        <v>10</v>
      </c>
      <c r="AJ11">
        <v>10</v>
      </c>
      <c r="AK11">
        <v>10</v>
      </c>
      <c r="AL11">
        <v>30</v>
      </c>
      <c r="AM11">
        <v>30</v>
      </c>
      <c r="AO11">
        <v>999</v>
      </c>
    </row>
    <row r="12" spans="1:41" x14ac:dyDescent="0.3">
      <c r="A12">
        <v>2</v>
      </c>
      <c r="B12">
        <v>2024</v>
      </c>
      <c r="C12">
        <v>99</v>
      </c>
      <c r="D12">
        <v>99</v>
      </c>
      <c r="E12">
        <v>22015</v>
      </c>
      <c r="F12">
        <v>170</v>
      </c>
      <c r="G12">
        <v>12</v>
      </c>
      <c r="H12">
        <v>957</v>
      </c>
      <c r="I12">
        <v>83.52246603970751</v>
      </c>
      <c r="J12">
        <v>11.695397489539728</v>
      </c>
      <c r="K12">
        <v>13.471966527196644</v>
      </c>
      <c r="M12">
        <v>60.563389121338865</v>
      </c>
      <c r="O12">
        <v>11.126987447698738</v>
      </c>
      <c r="P12">
        <v>45.676778242677827</v>
      </c>
      <c r="Q12">
        <v>45.024058577405846</v>
      </c>
      <c r="R12">
        <v>125.57322175732217</v>
      </c>
      <c r="S12">
        <v>125.6652719665272</v>
      </c>
      <c r="T12">
        <v>88.564681295715857</v>
      </c>
      <c r="U12">
        <v>84.711389759665693</v>
      </c>
      <c r="V12">
        <v>1.7765690376569161</v>
      </c>
      <c r="W12">
        <v>61.69070010449321</v>
      </c>
      <c r="X12">
        <v>99</v>
      </c>
      <c r="Y12">
        <v>0</v>
      </c>
      <c r="AD12">
        <v>956</v>
      </c>
      <c r="AE12">
        <v>956</v>
      </c>
      <c r="AF12">
        <v>955</v>
      </c>
      <c r="AG12">
        <v>956</v>
      </c>
      <c r="AH12">
        <v>956</v>
      </c>
      <c r="AI12">
        <v>956</v>
      </c>
      <c r="AJ12">
        <v>956</v>
      </c>
      <c r="AK12">
        <v>956</v>
      </c>
      <c r="AL12">
        <v>957</v>
      </c>
      <c r="AM12">
        <v>957</v>
      </c>
      <c r="AO12">
        <v>999</v>
      </c>
    </row>
    <row r="13" spans="1:41" x14ac:dyDescent="0.3">
      <c r="A13">
        <v>2</v>
      </c>
      <c r="B13">
        <v>2024</v>
      </c>
      <c r="C13">
        <v>99</v>
      </c>
      <c r="D13">
        <v>99</v>
      </c>
      <c r="E13">
        <v>22015</v>
      </c>
      <c r="F13">
        <v>176</v>
      </c>
      <c r="G13">
        <v>3</v>
      </c>
      <c r="H13">
        <v>3</v>
      </c>
      <c r="I13">
        <v>94.633333333333354</v>
      </c>
      <c r="J13">
        <v>15.800000000000004</v>
      </c>
      <c r="K13">
        <v>14.866666666666662</v>
      </c>
      <c r="M13">
        <v>57.866666666666674</v>
      </c>
      <c r="O13">
        <v>15.800000000000004</v>
      </c>
      <c r="P13">
        <v>39</v>
      </c>
      <c r="Q13">
        <v>39.333333333333343</v>
      </c>
      <c r="R13">
        <v>109.3333333333333</v>
      </c>
      <c r="S13">
        <v>102.33333333333331</v>
      </c>
      <c r="T13">
        <v>92</v>
      </c>
      <c r="U13">
        <v>88.53333333333336</v>
      </c>
      <c r="V13">
        <v>-0.93333333333333757</v>
      </c>
      <c r="W13">
        <v>59.33333333333335</v>
      </c>
      <c r="X13">
        <v>99</v>
      </c>
      <c r="Y13">
        <v>0</v>
      </c>
      <c r="AD13">
        <v>3</v>
      </c>
      <c r="AE13">
        <v>3</v>
      </c>
      <c r="AF13">
        <v>3</v>
      </c>
      <c r="AG13">
        <v>3</v>
      </c>
      <c r="AH13">
        <v>3</v>
      </c>
      <c r="AI13">
        <v>3</v>
      </c>
      <c r="AJ13">
        <v>3</v>
      </c>
      <c r="AK13">
        <v>3</v>
      </c>
      <c r="AL13">
        <v>3</v>
      </c>
      <c r="AM13">
        <v>3</v>
      </c>
      <c r="AO13">
        <v>999</v>
      </c>
    </row>
    <row r="14" spans="1:41" x14ac:dyDescent="0.3">
      <c r="A14">
        <v>2</v>
      </c>
      <c r="B14">
        <v>2024</v>
      </c>
      <c r="C14">
        <v>99</v>
      </c>
      <c r="D14">
        <v>99</v>
      </c>
      <c r="E14">
        <v>22015</v>
      </c>
      <c r="F14">
        <v>176</v>
      </c>
      <c r="G14">
        <v>5</v>
      </c>
      <c r="H14">
        <v>15044</v>
      </c>
      <c r="I14">
        <v>83.878216564742573</v>
      </c>
      <c r="J14">
        <v>12.563868198459764</v>
      </c>
      <c r="K14">
        <v>14.36706208985359</v>
      </c>
      <c r="L14">
        <v>13.544802826855124</v>
      </c>
      <c r="M14">
        <v>56.661913175163953</v>
      </c>
      <c r="N14">
        <v>57.294522193949774</v>
      </c>
      <c r="O14">
        <v>11.645293969215231</v>
      </c>
      <c r="P14">
        <v>47.300265051117002</v>
      </c>
      <c r="Q14">
        <v>46.613123028391158</v>
      </c>
      <c r="R14">
        <v>131.79293375394323</v>
      </c>
      <c r="S14">
        <v>129.39565985364629</v>
      </c>
      <c r="T14">
        <v>86.517266549207335</v>
      </c>
      <c r="U14">
        <v>82.126831109992452</v>
      </c>
      <c r="V14">
        <v>1.8031938913938212</v>
      </c>
      <c r="W14">
        <v>61.014158468492418</v>
      </c>
      <c r="X14">
        <v>99</v>
      </c>
      <c r="Y14">
        <v>7074</v>
      </c>
      <c r="AD14">
        <v>7921</v>
      </c>
      <c r="AE14">
        <v>7924</v>
      </c>
      <c r="AF14">
        <v>7923</v>
      </c>
      <c r="AG14">
        <v>7926</v>
      </c>
      <c r="AH14">
        <v>7923</v>
      </c>
      <c r="AI14">
        <v>7925</v>
      </c>
      <c r="AJ14">
        <v>7925</v>
      </c>
      <c r="AK14">
        <v>7926</v>
      </c>
      <c r="AL14">
        <v>7946</v>
      </c>
      <c r="AM14">
        <v>7946</v>
      </c>
      <c r="AO14">
        <v>999</v>
      </c>
    </row>
    <row r="15" spans="1:41" x14ac:dyDescent="0.3">
      <c r="A15">
        <v>2</v>
      </c>
      <c r="B15">
        <v>2024</v>
      </c>
      <c r="C15">
        <v>99</v>
      </c>
      <c r="D15">
        <v>99</v>
      </c>
      <c r="E15">
        <v>22015</v>
      </c>
      <c r="F15">
        <v>176</v>
      </c>
      <c r="G15">
        <v>6</v>
      </c>
      <c r="H15">
        <v>4</v>
      </c>
      <c r="I15">
        <v>84.850000000000023</v>
      </c>
      <c r="J15">
        <v>14.6</v>
      </c>
      <c r="K15">
        <v>16.666666666666671</v>
      </c>
      <c r="L15">
        <v>15.09</v>
      </c>
      <c r="M15">
        <v>66.066666666666649</v>
      </c>
      <c r="N15">
        <v>54.7</v>
      </c>
      <c r="O15">
        <v>12.06666666666667</v>
      </c>
      <c r="P15">
        <v>41</v>
      </c>
      <c r="Q15">
        <v>42.333333333333343</v>
      </c>
      <c r="R15">
        <v>149</v>
      </c>
      <c r="S15">
        <v>173.33333333333337</v>
      </c>
      <c r="T15">
        <v>91.866666666666688</v>
      </c>
      <c r="U15">
        <v>87.066666666666634</v>
      </c>
      <c r="V15">
        <v>2.066666666666666</v>
      </c>
      <c r="W15">
        <v>59.75</v>
      </c>
      <c r="X15">
        <v>99</v>
      </c>
      <c r="Y15">
        <v>1</v>
      </c>
      <c r="AD15">
        <v>3</v>
      </c>
      <c r="AE15">
        <v>3</v>
      </c>
      <c r="AF15">
        <v>3</v>
      </c>
      <c r="AG15">
        <v>3</v>
      </c>
      <c r="AH15">
        <v>3</v>
      </c>
      <c r="AI15">
        <v>3</v>
      </c>
      <c r="AJ15">
        <v>3</v>
      </c>
      <c r="AK15">
        <v>3</v>
      </c>
      <c r="AL15">
        <v>3</v>
      </c>
      <c r="AM15">
        <v>3</v>
      </c>
      <c r="AO15">
        <v>999</v>
      </c>
    </row>
    <row r="16" spans="1:41" x14ac:dyDescent="0.3">
      <c r="A16">
        <v>2</v>
      </c>
      <c r="B16">
        <v>2024</v>
      </c>
      <c r="C16">
        <v>99</v>
      </c>
      <c r="D16">
        <v>99</v>
      </c>
      <c r="E16">
        <v>22015</v>
      </c>
      <c r="F16">
        <v>176</v>
      </c>
      <c r="G16">
        <v>12</v>
      </c>
      <c r="H16">
        <v>125</v>
      </c>
      <c r="I16">
        <v>79.493599999999986</v>
      </c>
      <c r="J16">
        <v>11.500799999999998</v>
      </c>
      <c r="K16">
        <v>12.910399999999999</v>
      </c>
      <c r="M16">
        <v>56.038400000000003</v>
      </c>
      <c r="O16">
        <v>11.996800000000002</v>
      </c>
      <c r="P16">
        <v>48.423999999999999</v>
      </c>
      <c r="Q16">
        <v>47.56</v>
      </c>
      <c r="R16">
        <v>132.91999999999999</v>
      </c>
      <c r="S16">
        <v>135.96</v>
      </c>
      <c r="T16">
        <v>85.505600000000001</v>
      </c>
      <c r="U16">
        <v>80.945599999999985</v>
      </c>
      <c r="V16">
        <v>1.4096000000000029</v>
      </c>
      <c r="W16">
        <v>61.744000000000014</v>
      </c>
      <c r="X16">
        <v>99</v>
      </c>
      <c r="Y16">
        <v>0</v>
      </c>
      <c r="AD16">
        <v>125</v>
      </c>
      <c r="AE16">
        <v>125</v>
      </c>
      <c r="AF16">
        <v>125</v>
      </c>
      <c r="AG16">
        <v>125</v>
      </c>
      <c r="AH16">
        <v>125</v>
      </c>
      <c r="AI16">
        <v>125</v>
      </c>
      <c r="AJ16">
        <v>125</v>
      </c>
      <c r="AK16">
        <v>125</v>
      </c>
      <c r="AL16">
        <v>125</v>
      </c>
      <c r="AM16">
        <v>125</v>
      </c>
      <c r="AO16">
        <v>999</v>
      </c>
    </row>
    <row r="17" spans="1:41" x14ac:dyDescent="0.3">
      <c r="A17">
        <v>3</v>
      </c>
      <c r="B17">
        <v>2024</v>
      </c>
      <c r="C17">
        <v>1</v>
      </c>
      <c r="D17">
        <v>99</v>
      </c>
      <c r="E17">
        <v>31915</v>
      </c>
      <c r="F17">
        <v>99</v>
      </c>
      <c r="G17">
        <v>99</v>
      </c>
      <c r="H17">
        <v>131628</v>
      </c>
      <c r="I17">
        <v>83.899939754456</v>
      </c>
      <c r="J17">
        <v>12.611739491460742</v>
      </c>
      <c r="K17">
        <v>14.878368949464299</v>
      </c>
      <c r="L17">
        <v>14.19079400464835</v>
      </c>
      <c r="M17">
        <v>58.445157888832718</v>
      </c>
      <c r="N17">
        <v>58.843107697421679</v>
      </c>
      <c r="O17">
        <v>11.493046305639171</v>
      </c>
      <c r="P17">
        <v>46.768440782975667</v>
      </c>
      <c r="Q17">
        <v>46.361525164997971</v>
      </c>
      <c r="R17">
        <v>125.8354377859514</v>
      </c>
      <c r="S17">
        <v>126.76878055343769</v>
      </c>
      <c r="T17">
        <v>87.589418734629859</v>
      </c>
      <c r="U17">
        <v>84.146961770623435</v>
      </c>
      <c r="V17">
        <v>2.2666294580035591</v>
      </c>
      <c r="W17">
        <v>60.631089129972352</v>
      </c>
      <c r="X17">
        <v>99</v>
      </c>
      <c r="Y17">
        <v>42118</v>
      </c>
      <c r="AD17">
        <v>89118</v>
      </c>
      <c r="AE17">
        <v>89145</v>
      </c>
      <c r="AF17">
        <v>89150</v>
      </c>
      <c r="AG17">
        <v>89190</v>
      </c>
      <c r="AH17">
        <v>89096</v>
      </c>
      <c r="AI17">
        <v>89092</v>
      </c>
      <c r="AJ17">
        <v>89176</v>
      </c>
      <c r="AK17">
        <v>89188</v>
      </c>
      <c r="AL17">
        <v>89460</v>
      </c>
      <c r="AM17">
        <v>89460</v>
      </c>
      <c r="AO17">
        <v>999</v>
      </c>
    </row>
    <row r="18" spans="1:41" x14ac:dyDescent="0.3">
      <c r="A18">
        <v>3</v>
      </c>
      <c r="B18">
        <v>2024</v>
      </c>
      <c r="C18">
        <v>2</v>
      </c>
      <c r="D18">
        <v>99</v>
      </c>
      <c r="E18">
        <v>31915</v>
      </c>
      <c r="F18">
        <v>99</v>
      </c>
      <c r="G18">
        <v>99</v>
      </c>
      <c r="H18">
        <v>121815</v>
      </c>
      <c r="I18">
        <v>83.298570619380499</v>
      </c>
      <c r="J18">
        <v>12.493097649483664</v>
      </c>
      <c r="K18">
        <v>14.722062950322197</v>
      </c>
      <c r="L18">
        <v>14.288686516960388</v>
      </c>
      <c r="M18">
        <v>58.436377196308818</v>
      </c>
      <c r="N18">
        <v>58.385973887493144</v>
      </c>
      <c r="O18">
        <v>11.436532288638478</v>
      </c>
      <c r="P18">
        <v>46.016525059424445</v>
      </c>
      <c r="Q18">
        <v>45.33651500018965</v>
      </c>
      <c r="R18">
        <v>124.44553554502372</v>
      </c>
      <c r="S18">
        <v>124.38551263095376</v>
      </c>
      <c r="T18">
        <v>87.641917556174818</v>
      </c>
      <c r="U18">
        <v>84.043994404606948</v>
      </c>
      <c r="V18">
        <v>2.2289653008385315</v>
      </c>
      <c r="W18">
        <v>60.650330419078117</v>
      </c>
      <c r="X18">
        <v>99</v>
      </c>
      <c r="Y18">
        <v>42202</v>
      </c>
      <c r="AD18">
        <v>79089</v>
      </c>
      <c r="AE18">
        <v>79110</v>
      </c>
      <c r="AF18">
        <v>79119</v>
      </c>
      <c r="AG18">
        <v>79130</v>
      </c>
      <c r="AH18">
        <v>79092</v>
      </c>
      <c r="AI18">
        <v>79099</v>
      </c>
      <c r="AJ18">
        <v>79125</v>
      </c>
      <c r="AK18">
        <v>79131</v>
      </c>
      <c r="AL18">
        <v>79351</v>
      </c>
      <c r="AM18">
        <v>79351</v>
      </c>
      <c r="AO18">
        <v>999</v>
      </c>
    </row>
    <row r="19" spans="1:41" x14ac:dyDescent="0.3">
      <c r="A19">
        <v>3</v>
      </c>
      <c r="B19">
        <v>2024</v>
      </c>
      <c r="C19">
        <v>3</v>
      </c>
      <c r="D19">
        <v>99</v>
      </c>
      <c r="E19">
        <v>31915</v>
      </c>
      <c r="F19">
        <v>99</v>
      </c>
      <c r="G19">
        <v>99</v>
      </c>
      <c r="H19">
        <v>103858</v>
      </c>
      <c r="I19">
        <v>82.497078318474237</v>
      </c>
      <c r="J19">
        <v>12.430563823215701</v>
      </c>
      <c r="K19">
        <v>14.664072327044019</v>
      </c>
      <c r="L19">
        <v>14.154447607847976</v>
      </c>
      <c r="M19">
        <v>57.90172815588501</v>
      </c>
      <c r="N19">
        <v>58.340120094094097</v>
      </c>
      <c r="O19">
        <v>11.482131278682775</v>
      </c>
      <c r="P19">
        <v>47.291698838988658</v>
      </c>
      <c r="Q19">
        <v>46.445575556741261</v>
      </c>
      <c r="R19">
        <v>136.13469473684211</v>
      </c>
      <c r="S19">
        <v>135.89916355573021</v>
      </c>
      <c r="T19">
        <v>87.269493778954143</v>
      </c>
      <c r="U19">
        <v>83.535079984884192</v>
      </c>
      <c r="V19">
        <v>2.23350850382832</v>
      </c>
      <c r="W19">
        <v>60.702593926322479</v>
      </c>
      <c r="X19">
        <v>99</v>
      </c>
      <c r="Y19">
        <v>32308</v>
      </c>
      <c r="AD19">
        <v>71228</v>
      </c>
      <c r="AE19">
        <v>71232</v>
      </c>
      <c r="AF19">
        <v>71236</v>
      </c>
      <c r="AG19">
        <v>71253</v>
      </c>
      <c r="AH19">
        <v>71231</v>
      </c>
      <c r="AI19">
        <v>71218</v>
      </c>
      <c r="AJ19">
        <v>71250</v>
      </c>
      <c r="AK19">
        <v>71254</v>
      </c>
      <c r="AL19">
        <v>71451</v>
      </c>
      <c r="AM19">
        <v>71451</v>
      </c>
      <c r="AO19">
        <v>999</v>
      </c>
    </row>
    <row r="20" spans="1:41" x14ac:dyDescent="0.3">
      <c r="A20">
        <v>3</v>
      </c>
      <c r="B20">
        <v>2024</v>
      </c>
      <c r="C20">
        <v>4</v>
      </c>
      <c r="D20">
        <v>99</v>
      </c>
      <c r="E20">
        <v>31915</v>
      </c>
      <c r="F20">
        <v>99</v>
      </c>
      <c r="G20">
        <v>99</v>
      </c>
      <c r="H20">
        <v>143050</v>
      </c>
      <c r="I20">
        <v>83.067950576718147</v>
      </c>
      <c r="J20">
        <v>12.563820489987153</v>
      </c>
      <c r="K20">
        <v>14.773384683873388</v>
      </c>
      <c r="L20">
        <v>14.242021652817249</v>
      </c>
      <c r="M20">
        <v>58.383845285792411</v>
      </c>
      <c r="N20">
        <v>58.305255995659181</v>
      </c>
      <c r="O20">
        <v>11.350906456953123</v>
      </c>
      <c r="P20">
        <v>47.285891742492467</v>
      </c>
      <c r="Q20">
        <v>46.574152871385529</v>
      </c>
      <c r="R20">
        <v>131.14732637200012</v>
      </c>
      <c r="S20">
        <v>131.64216015976655</v>
      </c>
      <c r="T20">
        <v>87.669475466011178</v>
      </c>
      <c r="U20">
        <v>83.969011002621031</v>
      </c>
      <c r="V20">
        <v>2.2095641938862349</v>
      </c>
      <c r="W20">
        <v>60.625284865431681</v>
      </c>
      <c r="X20">
        <v>99</v>
      </c>
      <c r="Y20">
        <v>46075</v>
      </c>
      <c r="AD20">
        <v>96574</v>
      </c>
      <c r="AE20">
        <v>96591</v>
      </c>
      <c r="AF20">
        <v>96623</v>
      </c>
      <c r="AG20">
        <v>96640</v>
      </c>
      <c r="AH20">
        <v>96603</v>
      </c>
      <c r="AI20">
        <v>96591</v>
      </c>
      <c r="AJ20">
        <v>96629</v>
      </c>
      <c r="AK20">
        <v>96641</v>
      </c>
      <c r="AL20">
        <v>96886</v>
      </c>
      <c r="AM20">
        <v>96886</v>
      </c>
      <c r="AO20">
        <v>999</v>
      </c>
    </row>
    <row r="21" spans="1:41" x14ac:dyDescent="0.3">
      <c r="A21">
        <v>3</v>
      </c>
      <c r="B21">
        <v>2024</v>
      </c>
      <c r="C21">
        <v>5</v>
      </c>
      <c r="D21">
        <v>99</v>
      </c>
      <c r="E21">
        <v>31915</v>
      </c>
      <c r="F21">
        <v>99</v>
      </c>
      <c r="G21">
        <v>99</v>
      </c>
      <c r="H21">
        <v>125341</v>
      </c>
      <c r="I21">
        <v>82.432497427018447</v>
      </c>
      <c r="J21">
        <v>12.559823969134271</v>
      </c>
      <c r="K21">
        <v>14.851171423062262</v>
      </c>
      <c r="L21">
        <v>14.210427061103324</v>
      </c>
      <c r="M21">
        <v>58.044060933282111</v>
      </c>
      <c r="N21">
        <v>58.358813052011854</v>
      </c>
      <c r="O21">
        <v>11.56926876875043</v>
      </c>
      <c r="P21">
        <v>47.84796075784601</v>
      </c>
      <c r="Q21">
        <v>46.967182886411585</v>
      </c>
      <c r="R21">
        <v>139.98164706449435</v>
      </c>
      <c r="S21">
        <v>139.45150795850253</v>
      </c>
      <c r="T21">
        <v>86.795801499632518</v>
      </c>
      <c r="U21">
        <v>82.642162405090758</v>
      </c>
      <c r="V21">
        <v>2.2913474539279939</v>
      </c>
      <c r="W21">
        <v>60.598080436569049</v>
      </c>
      <c r="X21">
        <v>99</v>
      </c>
      <c r="Y21">
        <v>40760</v>
      </c>
      <c r="AD21">
        <v>82940</v>
      </c>
      <c r="AE21">
        <v>82976</v>
      </c>
      <c r="AF21">
        <v>82974</v>
      </c>
      <c r="AG21">
        <v>82997</v>
      </c>
      <c r="AH21">
        <v>82972</v>
      </c>
      <c r="AI21">
        <v>82975</v>
      </c>
      <c r="AJ21">
        <v>82984</v>
      </c>
      <c r="AK21">
        <v>82993</v>
      </c>
      <c r="AL21">
        <v>84554</v>
      </c>
      <c r="AM21">
        <v>84554</v>
      </c>
      <c r="AO21">
        <v>999</v>
      </c>
    </row>
    <row r="22" spans="1:41" x14ac:dyDescent="0.3">
      <c r="A22">
        <v>3</v>
      </c>
      <c r="B22">
        <v>2024</v>
      </c>
      <c r="C22">
        <v>6</v>
      </c>
      <c r="D22">
        <v>99</v>
      </c>
      <c r="E22">
        <v>31915</v>
      </c>
      <c r="F22">
        <v>99</v>
      </c>
      <c r="G22">
        <v>99</v>
      </c>
      <c r="H22">
        <v>98713</v>
      </c>
      <c r="I22">
        <v>81.735633503185795</v>
      </c>
      <c r="J22">
        <v>12.697811316124527</v>
      </c>
      <c r="K22">
        <v>14.959116564417126</v>
      </c>
      <c r="L22">
        <v>14.324506974651287</v>
      </c>
      <c r="M22">
        <v>57.802843558282767</v>
      </c>
      <c r="N22">
        <v>57.854641129637905</v>
      </c>
      <c r="O22">
        <v>11.489170997960704</v>
      </c>
      <c r="P22">
        <v>46.961462374825558</v>
      </c>
      <c r="Q22">
        <v>45.837628075342039</v>
      </c>
      <c r="R22">
        <v>131.48326459269256</v>
      </c>
      <c r="S22">
        <v>129.04368091010841</v>
      </c>
      <c r="T22">
        <v>87.930929001866062</v>
      </c>
      <c r="U22">
        <v>83.724083080971184</v>
      </c>
      <c r="V22">
        <v>2.2613052482926062</v>
      </c>
      <c r="W22">
        <v>60.491515808454807</v>
      </c>
      <c r="X22">
        <v>99</v>
      </c>
      <c r="Y22">
        <v>33285</v>
      </c>
      <c r="AD22">
        <v>65199</v>
      </c>
      <c r="AE22">
        <v>65200</v>
      </c>
      <c r="AF22">
        <v>65207</v>
      </c>
      <c r="AG22">
        <v>65223</v>
      </c>
      <c r="AH22">
        <v>65209</v>
      </c>
      <c r="AI22">
        <v>65196</v>
      </c>
      <c r="AJ22">
        <v>65221</v>
      </c>
      <c r="AK22">
        <v>65223</v>
      </c>
      <c r="AL22">
        <v>65382</v>
      </c>
      <c r="AM22">
        <v>65382</v>
      </c>
      <c r="AO22">
        <v>999</v>
      </c>
    </row>
    <row r="23" spans="1:41" x14ac:dyDescent="0.3">
      <c r="A23">
        <v>3</v>
      </c>
    </row>
    <row r="24" spans="1:41" x14ac:dyDescent="0.3">
      <c r="A24">
        <v>3</v>
      </c>
    </row>
    <row r="25" spans="1:41" x14ac:dyDescent="0.3">
      <c r="A25">
        <v>3</v>
      </c>
    </row>
    <row r="26" spans="1:41" x14ac:dyDescent="0.3">
      <c r="A26">
        <v>3</v>
      </c>
    </row>
    <row r="27" spans="1:41" x14ac:dyDescent="0.3">
      <c r="A27">
        <v>3</v>
      </c>
    </row>
    <row r="28" spans="1:41" x14ac:dyDescent="0.3">
      <c r="A28">
        <v>4</v>
      </c>
      <c r="B28">
        <v>2024</v>
      </c>
      <c r="C28">
        <v>99</v>
      </c>
      <c r="D28">
        <v>1</v>
      </c>
      <c r="E28">
        <v>31915</v>
      </c>
      <c r="F28">
        <v>170</v>
      </c>
      <c r="H28">
        <v>26440</v>
      </c>
      <c r="I28">
        <v>85.312541225416879</v>
      </c>
      <c r="J28">
        <v>12.786474723803147</v>
      </c>
      <c r="K28">
        <v>15.043348214285638</v>
      </c>
      <c r="L28">
        <v>14.236247931930928</v>
      </c>
      <c r="M28">
        <v>59.401986607142888</v>
      </c>
      <c r="N28">
        <v>59.252916075650177</v>
      </c>
      <c r="O28">
        <v>11.671760834402413</v>
      </c>
      <c r="P28">
        <v>46.991075910536011</v>
      </c>
      <c r="Q28">
        <v>46.409329315924559</v>
      </c>
      <c r="R28">
        <v>129.8124825701378</v>
      </c>
      <c r="S28">
        <v>130.64978526409729</v>
      </c>
      <c r="T28">
        <v>88.266240266963024</v>
      </c>
      <c r="U28">
        <v>85.312447163514662</v>
      </c>
      <c r="V28">
        <v>2.2568734904824903</v>
      </c>
      <c r="W28">
        <v>60.572579425113489</v>
      </c>
      <c r="X28">
        <v>99</v>
      </c>
      <c r="Y28">
        <v>8460</v>
      </c>
      <c r="AD28">
        <v>17922</v>
      </c>
      <c r="AE28">
        <v>17920</v>
      </c>
      <c r="AF28">
        <v>17921</v>
      </c>
      <c r="AG28">
        <v>17929</v>
      </c>
      <c r="AH28">
        <v>17929</v>
      </c>
      <c r="AI28">
        <v>17922</v>
      </c>
      <c r="AJ28">
        <v>17929</v>
      </c>
      <c r="AK28">
        <v>17929</v>
      </c>
      <c r="AL28">
        <v>17980</v>
      </c>
      <c r="AM28">
        <v>17980</v>
      </c>
      <c r="AO28">
        <v>999</v>
      </c>
    </row>
    <row r="29" spans="1:41" x14ac:dyDescent="0.3">
      <c r="A29">
        <v>4</v>
      </c>
      <c r="B29">
        <v>2024</v>
      </c>
      <c r="C29">
        <v>99</v>
      </c>
      <c r="D29">
        <v>2</v>
      </c>
      <c r="E29">
        <v>31915</v>
      </c>
      <c r="F29">
        <v>170</v>
      </c>
      <c r="H29">
        <v>29123</v>
      </c>
      <c r="I29">
        <v>84.035203104075805</v>
      </c>
      <c r="J29">
        <v>12.859539014168798</v>
      </c>
      <c r="K29">
        <v>15.252109725685679</v>
      </c>
      <c r="L29">
        <v>14.163933754292676</v>
      </c>
      <c r="M29">
        <v>58.463281795511058</v>
      </c>
      <c r="N29">
        <v>58.406283372105619</v>
      </c>
      <c r="O29">
        <v>11.661774675972165</v>
      </c>
      <c r="P29">
        <v>47.351573050567687</v>
      </c>
      <c r="Q29">
        <v>47.060456045604553</v>
      </c>
      <c r="R29">
        <v>130.54845946754415</v>
      </c>
      <c r="S29">
        <v>132.71430707876371</v>
      </c>
      <c r="T29">
        <v>87.95101715991045</v>
      </c>
      <c r="U29">
        <v>84.719492663516576</v>
      </c>
      <c r="V29">
        <v>2.3925707115168873</v>
      </c>
      <c r="W29">
        <v>60.445009099337298</v>
      </c>
      <c r="X29">
        <v>99</v>
      </c>
      <c r="Y29">
        <v>9027</v>
      </c>
      <c r="AD29">
        <v>20044</v>
      </c>
      <c r="AE29">
        <v>20050</v>
      </c>
      <c r="AF29">
        <v>20051</v>
      </c>
      <c r="AG29">
        <v>20060</v>
      </c>
      <c r="AH29">
        <v>19993</v>
      </c>
      <c r="AI29">
        <v>19998</v>
      </c>
      <c r="AJ29">
        <v>20058</v>
      </c>
      <c r="AK29">
        <v>20060</v>
      </c>
      <c r="AL29">
        <v>20105</v>
      </c>
      <c r="AM29">
        <v>20105</v>
      </c>
      <c r="AO29">
        <v>999</v>
      </c>
    </row>
    <row r="30" spans="1:41" x14ac:dyDescent="0.3">
      <c r="A30">
        <v>4</v>
      </c>
      <c r="B30">
        <v>2024</v>
      </c>
      <c r="C30">
        <v>99</v>
      </c>
      <c r="D30">
        <v>3</v>
      </c>
      <c r="E30">
        <v>31915</v>
      </c>
      <c r="F30">
        <v>170</v>
      </c>
      <c r="H30">
        <v>28551</v>
      </c>
      <c r="I30">
        <v>84.01103428951798</v>
      </c>
      <c r="J30">
        <v>12.571293828173088</v>
      </c>
      <c r="K30">
        <v>14.816615447654195</v>
      </c>
      <c r="L30">
        <v>14.061810035842289</v>
      </c>
      <c r="M30">
        <v>58.316728129481682</v>
      </c>
      <c r="N30">
        <v>59.012964041671282</v>
      </c>
      <c r="O30">
        <v>11.448444535407337</v>
      </c>
      <c r="P30">
        <v>47.588741484403009</v>
      </c>
      <c r="Q30">
        <v>47.315805642312228</v>
      </c>
      <c r="R30">
        <v>130.58390498617797</v>
      </c>
      <c r="S30">
        <v>131.84049739023638</v>
      </c>
      <c r="T30">
        <v>87.111541401273925</v>
      </c>
      <c r="U30">
        <v>83.742858598726016</v>
      </c>
      <c r="V30">
        <v>2.2453216194811065</v>
      </c>
      <c r="W30">
        <v>60.703057686245657</v>
      </c>
      <c r="X30">
        <v>99</v>
      </c>
      <c r="Y30">
        <v>8927</v>
      </c>
      <c r="AD30">
        <v>19508</v>
      </c>
      <c r="AE30">
        <v>19524</v>
      </c>
      <c r="AF30">
        <v>19527</v>
      </c>
      <c r="AG30">
        <v>19544</v>
      </c>
      <c r="AH30">
        <v>19523</v>
      </c>
      <c r="AI30">
        <v>19531</v>
      </c>
      <c r="AJ30">
        <v>19534</v>
      </c>
      <c r="AK30">
        <v>19542</v>
      </c>
      <c r="AL30">
        <v>19625</v>
      </c>
      <c r="AM30">
        <v>19625</v>
      </c>
      <c r="AO30">
        <v>999</v>
      </c>
    </row>
    <row r="31" spans="1:41" x14ac:dyDescent="0.3">
      <c r="A31">
        <v>4</v>
      </c>
      <c r="B31">
        <v>2024</v>
      </c>
      <c r="C31">
        <v>99</v>
      </c>
      <c r="D31">
        <v>4</v>
      </c>
      <c r="E31">
        <v>31915</v>
      </c>
      <c r="F31">
        <v>170</v>
      </c>
      <c r="H31">
        <v>27987</v>
      </c>
      <c r="I31">
        <v>82.859869224997979</v>
      </c>
      <c r="J31">
        <v>12.357524429967368</v>
      </c>
      <c r="K31">
        <v>14.522112462006064</v>
      </c>
      <c r="L31">
        <v>14.209255833508497</v>
      </c>
      <c r="M31">
        <v>57.77379504993521</v>
      </c>
      <c r="N31">
        <v>58.763576703946008</v>
      </c>
      <c r="O31">
        <v>11.345162515600473</v>
      </c>
      <c r="P31">
        <v>45.860569877883314</v>
      </c>
      <c r="Q31">
        <v>45.411704033440088</v>
      </c>
      <c r="R31">
        <v>117.34302925055624</v>
      </c>
      <c r="S31">
        <v>116.79288078571815</v>
      </c>
      <c r="T31">
        <v>87.460713705528804</v>
      </c>
      <c r="U31">
        <v>83.206097362863886</v>
      </c>
      <c r="V31">
        <v>2.1645880320386963</v>
      </c>
      <c r="W31">
        <v>60.79186765283881</v>
      </c>
      <c r="X31">
        <v>99</v>
      </c>
      <c r="Y31">
        <v>9478</v>
      </c>
      <c r="AD31">
        <v>18420</v>
      </c>
      <c r="AE31">
        <v>18424</v>
      </c>
      <c r="AF31">
        <v>18424</v>
      </c>
      <c r="AG31">
        <v>18429</v>
      </c>
      <c r="AH31">
        <v>18425</v>
      </c>
      <c r="AI31">
        <v>18421</v>
      </c>
      <c r="AJ31">
        <v>18427</v>
      </c>
      <c r="AK31">
        <v>18429</v>
      </c>
      <c r="AL31">
        <v>18467</v>
      </c>
      <c r="AM31">
        <v>18467</v>
      </c>
      <c r="AO31">
        <v>999</v>
      </c>
    </row>
    <row r="32" spans="1:41" x14ac:dyDescent="0.3">
      <c r="A32">
        <v>4</v>
      </c>
      <c r="B32">
        <v>2024</v>
      </c>
      <c r="C32">
        <v>99</v>
      </c>
      <c r="D32">
        <v>5</v>
      </c>
      <c r="E32">
        <v>31915</v>
      </c>
      <c r="F32">
        <v>170</v>
      </c>
      <c r="H32">
        <v>29613</v>
      </c>
      <c r="I32">
        <v>83.016658562119702</v>
      </c>
      <c r="J32">
        <v>12.381071337902979</v>
      </c>
      <c r="K32">
        <v>14.678444512133177</v>
      </c>
      <c r="L32">
        <v>14.229710823745016</v>
      </c>
      <c r="M32">
        <v>58.180718854706519</v>
      </c>
      <c r="N32">
        <v>58.61279963310264</v>
      </c>
      <c r="O32">
        <v>11.255231230011884</v>
      </c>
      <c r="P32">
        <v>45.89594759293113</v>
      </c>
      <c r="Q32">
        <v>45.469297577327431</v>
      </c>
      <c r="R32">
        <v>117.50921366566836</v>
      </c>
      <c r="S32">
        <v>118.37600893446368</v>
      </c>
      <c r="T32">
        <v>87.106220918470598</v>
      </c>
      <c r="U32">
        <v>83.570200283229255</v>
      </c>
      <c r="V32">
        <v>2.297373174230199</v>
      </c>
      <c r="W32">
        <v>60.684091446324238</v>
      </c>
      <c r="X32">
        <v>99</v>
      </c>
      <c r="Y32">
        <v>9812</v>
      </c>
      <c r="AD32">
        <v>19695</v>
      </c>
      <c r="AE32">
        <v>19698</v>
      </c>
      <c r="AF32">
        <v>19696</v>
      </c>
      <c r="AG32">
        <v>19699</v>
      </c>
      <c r="AH32">
        <v>19692</v>
      </c>
      <c r="AI32">
        <v>19689</v>
      </c>
      <c r="AJ32">
        <v>19699</v>
      </c>
      <c r="AK32">
        <v>19699</v>
      </c>
      <c r="AL32">
        <v>19772</v>
      </c>
      <c r="AM32">
        <v>19772</v>
      </c>
      <c r="AO32">
        <v>999</v>
      </c>
    </row>
    <row r="33" spans="1:41" x14ac:dyDescent="0.3">
      <c r="A33">
        <v>4</v>
      </c>
      <c r="B33">
        <v>2024</v>
      </c>
      <c r="C33">
        <v>99</v>
      </c>
      <c r="D33">
        <v>6</v>
      </c>
      <c r="E33">
        <v>31915</v>
      </c>
      <c r="F33">
        <v>170</v>
      </c>
      <c r="H33">
        <v>28796</v>
      </c>
      <c r="I33">
        <v>83.155300736213107</v>
      </c>
      <c r="J33">
        <v>12.442386473923456</v>
      </c>
      <c r="K33">
        <v>14.69243731808209</v>
      </c>
      <c r="L33">
        <v>14.242868717836402</v>
      </c>
      <c r="M33">
        <v>58.269570545881237</v>
      </c>
      <c r="N33">
        <v>58.512744002628992</v>
      </c>
      <c r="O33">
        <v>11.433440547302036</v>
      </c>
      <c r="P33">
        <v>46.057498851044279</v>
      </c>
      <c r="Q33">
        <v>45.696762332754574</v>
      </c>
      <c r="R33">
        <v>123.25334422546716</v>
      </c>
      <c r="S33">
        <v>123.77076632460304</v>
      </c>
      <c r="T33">
        <v>87.526865291570758</v>
      </c>
      <c r="U33">
        <v>83.863223834988517</v>
      </c>
      <c r="V33">
        <v>2.2500508441586313</v>
      </c>
      <c r="W33">
        <v>60.653667175996688</v>
      </c>
      <c r="X33">
        <v>99</v>
      </c>
      <c r="Y33">
        <v>9129</v>
      </c>
      <c r="AD33">
        <v>19577</v>
      </c>
      <c r="AE33">
        <v>19583</v>
      </c>
      <c r="AF33">
        <v>19584</v>
      </c>
      <c r="AG33">
        <v>19587</v>
      </c>
      <c r="AH33">
        <v>19583</v>
      </c>
      <c r="AI33">
        <v>19582</v>
      </c>
      <c r="AJ33">
        <v>19586</v>
      </c>
      <c r="AK33">
        <v>19587</v>
      </c>
      <c r="AL33">
        <v>19635</v>
      </c>
      <c r="AM33">
        <v>19635</v>
      </c>
      <c r="AO33">
        <v>999</v>
      </c>
    </row>
    <row r="34" spans="1:41" x14ac:dyDescent="0.3">
      <c r="A34">
        <v>4</v>
      </c>
      <c r="B34">
        <v>2024</v>
      </c>
      <c r="C34">
        <v>99</v>
      </c>
      <c r="D34">
        <v>7</v>
      </c>
      <c r="E34">
        <v>31915</v>
      </c>
      <c r="F34">
        <v>170</v>
      </c>
      <c r="H34">
        <v>27813</v>
      </c>
      <c r="I34">
        <v>83.803124078669214</v>
      </c>
      <c r="J34">
        <v>12.479252504784421</v>
      </c>
      <c r="K34">
        <v>14.65809647098558</v>
      </c>
      <c r="L34">
        <v>14.305631389055861</v>
      </c>
      <c r="M34">
        <v>58.529003208194894</v>
      </c>
      <c r="N34">
        <v>58.674306905883903</v>
      </c>
      <c r="O34">
        <v>11.605187936079277</v>
      </c>
      <c r="P34">
        <v>45.596059667886287</v>
      </c>
      <c r="Q34">
        <v>44.869743878412606</v>
      </c>
      <c r="R34">
        <v>124.1419728771594</v>
      </c>
      <c r="S34">
        <v>124.05857528696824</v>
      </c>
      <c r="T34">
        <v>87.495818600213511</v>
      </c>
      <c r="U34">
        <v>84.24517034293072</v>
      </c>
      <c r="V34">
        <v>2.1788439662011565</v>
      </c>
      <c r="W34">
        <v>60.64379966202852</v>
      </c>
      <c r="X34">
        <v>99</v>
      </c>
      <c r="Y34">
        <v>9977</v>
      </c>
      <c r="AD34">
        <v>17766</v>
      </c>
      <c r="AE34">
        <v>17767</v>
      </c>
      <c r="AF34">
        <v>17769</v>
      </c>
      <c r="AG34">
        <v>17772</v>
      </c>
      <c r="AH34">
        <v>17765</v>
      </c>
      <c r="AI34">
        <v>17765</v>
      </c>
      <c r="AJ34">
        <v>17771</v>
      </c>
      <c r="AK34">
        <v>17772</v>
      </c>
      <c r="AL34">
        <v>17817</v>
      </c>
      <c r="AM34">
        <v>17817</v>
      </c>
      <c r="AO34">
        <v>999</v>
      </c>
    </row>
    <row r="35" spans="1:41" x14ac:dyDescent="0.3">
      <c r="A35">
        <v>4</v>
      </c>
      <c r="B35">
        <v>2024</v>
      </c>
      <c r="C35">
        <v>99</v>
      </c>
      <c r="D35">
        <v>8</v>
      </c>
      <c r="E35">
        <v>31915</v>
      </c>
      <c r="F35">
        <v>170</v>
      </c>
      <c r="H35">
        <v>30357</v>
      </c>
      <c r="I35">
        <v>82.736368218204007</v>
      </c>
      <c r="J35">
        <v>12.518274293308732</v>
      </c>
      <c r="K35">
        <v>14.702033932951748</v>
      </c>
      <c r="L35">
        <v>14.282271433990861</v>
      </c>
      <c r="M35">
        <v>58.472557236304333</v>
      </c>
      <c r="N35">
        <v>57.783767675809003</v>
      </c>
      <c r="O35">
        <v>11.334907010014359</v>
      </c>
      <c r="P35">
        <v>45.775636437992006</v>
      </c>
      <c r="Q35">
        <v>44.847852760736203</v>
      </c>
      <c r="R35">
        <v>123.5618741058655</v>
      </c>
      <c r="S35">
        <v>122.5741071884739</v>
      </c>
      <c r="T35">
        <v>87.724201099124514</v>
      </c>
      <c r="U35">
        <v>83.897415021372197</v>
      </c>
      <c r="V35">
        <v>2.1837596396430206</v>
      </c>
      <c r="W35">
        <v>60.671212570412095</v>
      </c>
      <c r="X35">
        <v>99</v>
      </c>
      <c r="Y35">
        <v>10537</v>
      </c>
      <c r="AD35">
        <v>19563</v>
      </c>
      <c r="AE35">
        <v>19568</v>
      </c>
      <c r="AF35">
        <v>19573</v>
      </c>
      <c r="AG35">
        <v>19572</v>
      </c>
      <c r="AH35">
        <v>19562</v>
      </c>
      <c r="AI35">
        <v>19560</v>
      </c>
      <c r="AJ35">
        <v>19572</v>
      </c>
      <c r="AK35">
        <v>19573</v>
      </c>
      <c r="AL35">
        <v>19652</v>
      </c>
      <c r="AM35">
        <v>19652</v>
      </c>
      <c r="AO35">
        <v>999</v>
      </c>
    </row>
    <row r="36" spans="1:41" x14ac:dyDescent="0.3">
      <c r="A36">
        <v>4</v>
      </c>
      <c r="B36">
        <v>2024</v>
      </c>
      <c r="C36">
        <v>99</v>
      </c>
      <c r="D36">
        <v>9</v>
      </c>
      <c r="E36">
        <v>31915</v>
      </c>
      <c r="F36">
        <v>170</v>
      </c>
      <c r="H36">
        <v>29326</v>
      </c>
      <c r="I36">
        <v>83.549992157130305</v>
      </c>
      <c r="J36">
        <v>12.515513504942019</v>
      </c>
      <c r="K36">
        <v>14.771606699424048</v>
      </c>
      <c r="L36">
        <v>14.416173355359078</v>
      </c>
      <c r="M36">
        <v>58.377016959898739</v>
      </c>
      <c r="N36">
        <v>58.727725505443303</v>
      </c>
      <c r="O36">
        <v>11.466994085340176</v>
      </c>
      <c r="P36">
        <v>46.516989906463031</v>
      </c>
      <c r="Q36">
        <v>45.648245984784438</v>
      </c>
      <c r="R36">
        <v>131.81376432683672</v>
      </c>
      <c r="S36">
        <v>131.64538445289395</v>
      </c>
      <c r="T36">
        <v>87.636024844720225</v>
      </c>
      <c r="U36">
        <v>83.974955258448105</v>
      </c>
      <c r="V36">
        <v>2.2560931944820224</v>
      </c>
      <c r="W36">
        <v>60.608231603355392</v>
      </c>
      <c r="X36">
        <v>99</v>
      </c>
      <c r="Y36">
        <v>10288</v>
      </c>
      <c r="AD36">
        <v>18919</v>
      </c>
      <c r="AE36">
        <v>18927</v>
      </c>
      <c r="AF36">
        <v>18930</v>
      </c>
      <c r="AG36">
        <v>18936</v>
      </c>
      <c r="AH36">
        <v>18923</v>
      </c>
      <c r="AI36">
        <v>18928</v>
      </c>
      <c r="AJ36">
        <v>18933</v>
      </c>
      <c r="AK36">
        <v>18936</v>
      </c>
      <c r="AL36">
        <v>18998</v>
      </c>
      <c r="AM36">
        <v>18998</v>
      </c>
      <c r="AO36">
        <v>999</v>
      </c>
    </row>
    <row r="37" spans="1:41" x14ac:dyDescent="0.3">
      <c r="A37">
        <v>4</v>
      </c>
      <c r="B37">
        <v>2024</v>
      </c>
      <c r="C37">
        <v>99</v>
      </c>
      <c r="D37">
        <v>10</v>
      </c>
      <c r="E37">
        <v>31915</v>
      </c>
      <c r="F37">
        <v>170</v>
      </c>
      <c r="H37">
        <v>27899</v>
      </c>
      <c r="I37">
        <v>83.247265851822874</v>
      </c>
      <c r="J37">
        <v>12.334376047368943</v>
      </c>
      <c r="K37">
        <v>14.628153278963225</v>
      </c>
      <c r="L37">
        <v>14.229357279790127</v>
      </c>
      <c r="M37">
        <v>57.867997989051503</v>
      </c>
      <c r="N37">
        <v>58.938019372414416</v>
      </c>
      <c r="O37">
        <v>11.489178625272263</v>
      </c>
      <c r="P37">
        <v>47.065508768010723</v>
      </c>
      <c r="Q37">
        <v>46.196313878804801</v>
      </c>
      <c r="R37">
        <v>139.10654456109</v>
      </c>
      <c r="S37">
        <v>138.41856050030711</v>
      </c>
      <c r="T37">
        <v>87.337554998607715</v>
      </c>
      <c r="U37">
        <v>83.459749373433894</v>
      </c>
      <c r="V37">
        <v>2.2937772315942806</v>
      </c>
      <c r="W37">
        <v>60.695222050969583</v>
      </c>
      <c r="X37">
        <v>99</v>
      </c>
      <c r="Y37">
        <v>9911</v>
      </c>
      <c r="AD37">
        <v>17902</v>
      </c>
      <c r="AE37">
        <v>17902</v>
      </c>
      <c r="AF37">
        <v>17903</v>
      </c>
      <c r="AG37">
        <v>17909</v>
      </c>
      <c r="AH37">
        <v>17906</v>
      </c>
      <c r="AI37">
        <v>17905</v>
      </c>
      <c r="AJ37">
        <v>17908</v>
      </c>
      <c r="AK37">
        <v>17909</v>
      </c>
      <c r="AL37">
        <v>17955</v>
      </c>
      <c r="AM37">
        <v>17955</v>
      </c>
      <c r="AO37">
        <v>999</v>
      </c>
    </row>
    <row r="38" spans="1:41" x14ac:dyDescent="0.3">
      <c r="A38">
        <v>4</v>
      </c>
      <c r="B38">
        <v>2024</v>
      </c>
      <c r="C38">
        <v>99</v>
      </c>
      <c r="D38">
        <v>11</v>
      </c>
      <c r="E38">
        <v>31915</v>
      </c>
      <c r="F38">
        <v>170</v>
      </c>
      <c r="H38">
        <v>28225</v>
      </c>
      <c r="I38">
        <v>82.61060655447389</v>
      </c>
      <c r="J38">
        <v>12.269005121837656</v>
      </c>
      <c r="K38">
        <v>14.5515621767019</v>
      </c>
      <c r="L38">
        <v>14.084312726449298</v>
      </c>
      <c r="M38">
        <v>57.671311814608046</v>
      </c>
      <c r="N38">
        <v>58.290047554347673</v>
      </c>
      <c r="O38">
        <v>11.514114300491368</v>
      </c>
      <c r="P38">
        <v>47.859507552244992</v>
      </c>
      <c r="Q38">
        <v>46.810252961564338</v>
      </c>
      <c r="R38">
        <v>142.54411916830455</v>
      </c>
      <c r="S38">
        <v>141.81505999172535</v>
      </c>
      <c r="T38">
        <v>87.308270987049028</v>
      </c>
      <c r="U38">
        <v>83.307300964862407</v>
      </c>
      <c r="V38">
        <v>2.2825570548642422</v>
      </c>
      <c r="W38">
        <v>60.803755535872462</v>
      </c>
      <c r="X38">
        <v>99</v>
      </c>
      <c r="Y38">
        <v>8832</v>
      </c>
      <c r="AD38">
        <v>19329</v>
      </c>
      <c r="AE38">
        <v>19332</v>
      </c>
      <c r="AF38">
        <v>19333</v>
      </c>
      <c r="AG38">
        <v>19335</v>
      </c>
      <c r="AH38">
        <v>19332</v>
      </c>
      <c r="AI38">
        <v>19331</v>
      </c>
      <c r="AJ38">
        <v>19334</v>
      </c>
      <c r="AK38">
        <v>19336</v>
      </c>
      <c r="AL38">
        <v>19381</v>
      </c>
      <c r="AM38">
        <v>19381</v>
      </c>
      <c r="AO38">
        <v>999</v>
      </c>
    </row>
    <row r="39" spans="1:41" x14ac:dyDescent="0.3">
      <c r="A39">
        <v>4</v>
      </c>
      <c r="B39">
        <v>2024</v>
      </c>
      <c r="C39">
        <v>99</v>
      </c>
      <c r="D39">
        <v>12</v>
      </c>
      <c r="E39">
        <v>31915</v>
      </c>
      <c r="F39">
        <v>170</v>
      </c>
      <c r="H39">
        <v>32968</v>
      </c>
      <c r="I39">
        <v>81.865087964086527</v>
      </c>
      <c r="J39">
        <v>12.628933303390916</v>
      </c>
      <c r="K39">
        <v>14.809951946827244</v>
      </c>
      <c r="L39">
        <v>14.070311173974533</v>
      </c>
      <c r="M39">
        <v>58.019634436609856</v>
      </c>
      <c r="N39">
        <v>57.565747169811395</v>
      </c>
      <c r="O39">
        <v>11.442918069584849</v>
      </c>
      <c r="P39">
        <v>47.70932530769921</v>
      </c>
      <c r="Q39">
        <v>46.92352624011501</v>
      </c>
      <c r="R39">
        <v>133.48132351620723</v>
      </c>
      <c r="S39">
        <v>133.11034792368125</v>
      </c>
      <c r="T39">
        <v>87.678516727125995</v>
      </c>
      <c r="U39">
        <v>83.777267230955644</v>
      </c>
      <c r="V39">
        <v>2.181018643436325</v>
      </c>
      <c r="W39">
        <v>60.647688667799081</v>
      </c>
      <c r="X39">
        <v>99</v>
      </c>
      <c r="Y39">
        <v>10600</v>
      </c>
      <c r="AD39">
        <v>22265</v>
      </c>
      <c r="AE39">
        <v>22267</v>
      </c>
      <c r="AF39">
        <v>22269</v>
      </c>
      <c r="AG39">
        <v>22275</v>
      </c>
      <c r="AH39">
        <v>22262</v>
      </c>
      <c r="AI39">
        <v>22256</v>
      </c>
      <c r="AJ39">
        <v>22274</v>
      </c>
      <c r="AK39">
        <v>22275</v>
      </c>
      <c r="AL39">
        <v>22329</v>
      </c>
      <c r="AM39">
        <v>22329</v>
      </c>
      <c r="AO39">
        <v>999</v>
      </c>
    </row>
    <row r="40" spans="1:41" x14ac:dyDescent="0.3">
      <c r="A40">
        <v>4</v>
      </c>
      <c r="B40">
        <v>2024</v>
      </c>
      <c r="C40">
        <v>99</v>
      </c>
      <c r="D40">
        <v>13</v>
      </c>
      <c r="E40">
        <v>31915</v>
      </c>
      <c r="F40">
        <v>170</v>
      </c>
      <c r="H40">
        <v>10203</v>
      </c>
      <c r="I40">
        <v>82.258894442811425</v>
      </c>
      <c r="J40">
        <v>12.629747800586561</v>
      </c>
      <c r="K40">
        <v>14.758005865102662</v>
      </c>
      <c r="L40">
        <v>14.397030303030316</v>
      </c>
      <c r="M40">
        <v>58.520398826979537</v>
      </c>
      <c r="N40">
        <v>59.427551515151407</v>
      </c>
      <c r="O40">
        <v>11.49125029322073</v>
      </c>
      <c r="P40">
        <v>45.784960112623189</v>
      </c>
      <c r="Q40">
        <v>45.293979579861521</v>
      </c>
      <c r="R40">
        <v>121.93302838376729</v>
      </c>
      <c r="S40">
        <v>124.3077644851044</v>
      </c>
      <c r="T40">
        <v>86.480131055464199</v>
      </c>
      <c r="U40">
        <v>84.288953896559775</v>
      </c>
      <c r="V40">
        <v>2.1282580645161056</v>
      </c>
      <c r="W40">
        <v>60.616485347446805</v>
      </c>
      <c r="X40">
        <v>99</v>
      </c>
      <c r="Y40">
        <v>1650</v>
      </c>
      <c r="AD40">
        <v>8525</v>
      </c>
      <c r="AE40">
        <v>8525</v>
      </c>
      <c r="AF40">
        <v>8525</v>
      </c>
      <c r="AG40">
        <v>8526</v>
      </c>
      <c r="AH40">
        <v>8524</v>
      </c>
      <c r="AI40">
        <v>8521</v>
      </c>
      <c r="AJ40">
        <v>8526</v>
      </c>
      <c r="AK40">
        <v>8526</v>
      </c>
      <c r="AL40">
        <v>8546</v>
      </c>
      <c r="AM40">
        <v>8546</v>
      </c>
      <c r="AO40">
        <v>999</v>
      </c>
    </row>
    <row r="41" spans="1:41" x14ac:dyDescent="0.3">
      <c r="A41">
        <v>4</v>
      </c>
      <c r="B41">
        <v>2024</v>
      </c>
      <c r="C41">
        <v>99</v>
      </c>
      <c r="D41">
        <v>14</v>
      </c>
      <c r="E41">
        <v>31915</v>
      </c>
      <c r="F41">
        <v>170</v>
      </c>
      <c r="H41">
        <v>33631</v>
      </c>
      <c r="I41">
        <v>84.615443786983022</v>
      </c>
      <c r="J41">
        <v>12.711987381703331</v>
      </c>
      <c r="K41">
        <v>15.079367304911674</v>
      </c>
      <c r="L41">
        <v>14.445915111940295</v>
      </c>
      <c r="M41">
        <v>59.119791438460993</v>
      </c>
      <c r="N41">
        <v>58.672677304964466</v>
      </c>
      <c r="O41">
        <v>11.428381219341389</v>
      </c>
      <c r="P41">
        <v>47.15009857612268</v>
      </c>
      <c r="Q41">
        <v>46.548610502323136</v>
      </c>
      <c r="R41">
        <v>131.46320630749017</v>
      </c>
      <c r="S41">
        <v>132.38016818500353</v>
      </c>
      <c r="T41">
        <v>88.280430032339822</v>
      </c>
      <c r="U41">
        <v>85.050450135478115</v>
      </c>
      <c r="V41">
        <v>2.3673799232083441</v>
      </c>
      <c r="W41">
        <v>60.445303440278309</v>
      </c>
      <c r="X41">
        <v>99</v>
      </c>
      <c r="Y41">
        <v>10716</v>
      </c>
      <c r="AD41">
        <v>22824</v>
      </c>
      <c r="AE41">
        <v>22823</v>
      </c>
      <c r="AF41">
        <v>22831</v>
      </c>
      <c r="AG41">
        <v>22832</v>
      </c>
      <c r="AH41">
        <v>22825</v>
      </c>
      <c r="AI41">
        <v>22814</v>
      </c>
      <c r="AJ41">
        <v>22830</v>
      </c>
      <c r="AK41">
        <v>22832</v>
      </c>
      <c r="AL41">
        <v>22882</v>
      </c>
      <c r="AM41">
        <v>22882</v>
      </c>
      <c r="AO41">
        <v>999</v>
      </c>
    </row>
    <row r="42" spans="1:41" x14ac:dyDescent="0.3">
      <c r="A42">
        <v>4</v>
      </c>
      <c r="B42">
        <v>2024</v>
      </c>
      <c r="C42">
        <v>99</v>
      </c>
      <c r="D42">
        <v>15</v>
      </c>
      <c r="E42">
        <v>31915</v>
      </c>
      <c r="F42">
        <v>170</v>
      </c>
      <c r="H42">
        <v>33245</v>
      </c>
      <c r="I42">
        <v>83.75739359302311</v>
      </c>
      <c r="J42">
        <v>12.534511104046469</v>
      </c>
      <c r="K42">
        <v>14.688522655044036</v>
      </c>
      <c r="L42">
        <v>14.433748654467189</v>
      </c>
      <c r="M42">
        <v>58.759166439662593</v>
      </c>
      <c r="N42">
        <v>58.504459107639747</v>
      </c>
      <c r="O42">
        <v>11.31680283224417</v>
      </c>
      <c r="P42">
        <v>46.999818363454722</v>
      </c>
      <c r="Q42">
        <v>46.337571519389698</v>
      </c>
      <c r="R42">
        <v>130.79055832955055</v>
      </c>
      <c r="S42">
        <v>131.17496482548904</v>
      </c>
      <c r="T42">
        <v>87.705069249570144</v>
      </c>
      <c r="U42">
        <v>84.157499773694042</v>
      </c>
      <c r="V42">
        <v>2.1540115509975628</v>
      </c>
      <c r="W42">
        <v>60.599398405775311</v>
      </c>
      <c r="X42">
        <v>99</v>
      </c>
      <c r="Y42">
        <v>11139</v>
      </c>
      <c r="AD42">
        <v>22019</v>
      </c>
      <c r="AE42">
        <v>22026</v>
      </c>
      <c r="AF42">
        <v>22031</v>
      </c>
      <c r="AG42">
        <v>22032</v>
      </c>
      <c r="AH42">
        <v>22022</v>
      </c>
      <c r="AI42">
        <v>22022</v>
      </c>
      <c r="AJ42">
        <v>22030</v>
      </c>
      <c r="AK42">
        <v>22033</v>
      </c>
      <c r="AL42">
        <v>22094</v>
      </c>
      <c r="AM42">
        <v>22094</v>
      </c>
      <c r="AO42">
        <v>999</v>
      </c>
    </row>
    <row r="43" spans="1:41" x14ac:dyDescent="0.3">
      <c r="A43">
        <v>4</v>
      </c>
      <c r="B43">
        <v>2024</v>
      </c>
      <c r="C43">
        <v>99</v>
      </c>
      <c r="D43">
        <v>16</v>
      </c>
      <c r="E43">
        <v>31915</v>
      </c>
      <c r="F43">
        <v>170</v>
      </c>
      <c r="H43">
        <v>31680</v>
      </c>
      <c r="I43">
        <v>82.613505366162016</v>
      </c>
      <c r="J43">
        <v>12.59755723772809</v>
      </c>
      <c r="K43">
        <v>14.68275285594871</v>
      </c>
      <c r="L43">
        <v>14.076446897374687</v>
      </c>
      <c r="M43">
        <v>58.099572768645011</v>
      </c>
      <c r="N43">
        <v>57.994226752859547</v>
      </c>
      <c r="O43">
        <v>11.326280623608165</v>
      </c>
      <c r="P43">
        <v>47.195831786112123</v>
      </c>
      <c r="Q43">
        <v>46.479760467923128</v>
      </c>
      <c r="R43">
        <v>130.66134570765661</v>
      </c>
      <c r="S43">
        <v>131.07795100222717</v>
      </c>
      <c r="T43">
        <v>87.157853342586307</v>
      </c>
      <c r="U43">
        <v>83.525440666204148</v>
      </c>
      <c r="V43">
        <v>2.0851956182206179</v>
      </c>
      <c r="W43">
        <v>60.700726010101008</v>
      </c>
      <c r="X43">
        <v>99</v>
      </c>
      <c r="Y43">
        <v>10055</v>
      </c>
      <c r="AD43">
        <v>21533</v>
      </c>
      <c r="AE43">
        <v>21534</v>
      </c>
      <c r="AF43">
        <v>21548</v>
      </c>
      <c r="AG43">
        <v>21552</v>
      </c>
      <c r="AH43">
        <v>21544</v>
      </c>
      <c r="AI43">
        <v>21542</v>
      </c>
      <c r="AJ43">
        <v>21550</v>
      </c>
      <c r="AK43">
        <v>21552</v>
      </c>
      <c r="AL43">
        <v>21615</v>
      </c>
      <c r="AM43">
        <v>21615</v>
      </c>
      <c r="AO43">
        <v>999</v>
      </c>
    </row>
    <row r="44" spans="1:41" x14ac:dyDescent="0.3">
      <c r="A44">
        <v>4</v>
      </c>
      <c r="B44">
        <v>2024</v>
      </c>
      <c r="C44">
        <v>99</v>
      </c>
      <c r="D44">
        <v>17</v>
      </c>
      <c r="E44">
        <v>31915</v>
      </c>
      <c r="F44">
        <v>170</v>
      </c>
      <c r="H44">
        <v>31074</v>
      </c>
      <c r="I44">
        <v>81.844325481110147</v>
      </c>
      <c r="J44">
        <v>12.462126339537528</v>
      </c>
      <c r="K44">
        <v>14.748134573818151</v>
      </c>
      <c r="L44">
        <v>14.071937242798359</v>
      </c>
      <c r="M44">
        <v>57.683131284653847</v>
      </c>
      <c r="N44">
        <v>58.201002263839982</v>
      </c>
      <c r="O44">
        <v>11.340593594439888</v>
      </c>
      <c r="P44">
        <v>47.797669939399647</v>
      </c>
      <c r="Q44">
        <v>46.998449685239123</v>
      </c>
      <c r="R44">
        <v>131.1147902869757</v>
      </c>
      <c r="S44">
        <v>131.35606274067811</v>
      </c>
      <c r="T44">
        <v>87.527863936653745</v>
      </c>
      <c r="U44">
        <v>83.33603523403437</v>
      </c>
      <c r="V44">
        <v>2.2860082342806205</v>
      </c>
      <c r="W44">
        <v>60.690802600244581</v>
      </c>
      <c r="X44">
        <v>99</v>
      </c>
      <c r="Y44">
        <v>9718</v>
      </c>
      <c r="AD44">
        <v>21276</v>
      </c>
      <c r="AE44">
        <v>21282</v>
      </c>
      <c r="AF44">
        <v>21286</v>
      </c>
      <c r="AG44">
        <v>21294</v>
      </c>
      <c r="AH44">
        <v>21287</v>
      </c>
      <c r="AI44">
        <v>21286</v>
      </c>
      <c r="AJ44">
        <v>21291</v>
      </c>
      <c r="AK44">
        <v>21294</v>
      </c>
      <c r="AL44">
        <v>21343</v>
      </c>
      <c r="AM44">
        <v>21343</v>
      </c>
      <c r="AO44">
        <v>999</v>
      </c>
    </row>
    <row r="45" spans="1:41" x14ac:dyDescent="0.3">
      <c r="A45">
        <v>4</v>
      </c>
      <c r="B45">
        <v>2024</v>
      </c>
      <c r="C45">
        <v>99</v>
      </c>
      <c r="D45">
        <v>18</v>
      </c>
      <c r="E45">
        <v>31915</v>
      </c>
      <c r="F45">
        <v>170</v>
      </c>
      <c r="H45">
        <v>26369</v>
      </c>
      <c r="I45">
        <v>81.467013917858594</v>
      </c>
      <c r="J45">
        <v>12.423531326281562</v>
      </c>
      <c r="K45">
        <v>14.615448829141297</v>
      </c>
      <c r="L45">
        <v>14.012050497322084</v>
      </c>
      <c r="M45">
        <v>57.768094102341998</v>
      </c>
      <c r="N45">
        <v>57.987864065289486</v>
      </c>
      <c r="O45">
        <v>11.368279599024772</v>
      </c>
      <c r="P45">
        <v>47.574487693808969</v>
      </c>
      <c r="Q45">
        <v>46.737940379403803</v>
      </c>
      <c r="R45">
        <v>136.60888888888891</v>
      </c>
      <c r="S45">
        <v>137.00639427766339</v>
      </c>
      <c r="T45">
        <v>87.512699956766113</v>
      </c>
      <c r="U45">
        <v>83.316655858192689</v>
      </c>
      <c r="V45">
        <v>2.1919175028597326</v>
      </c>
      <c r="W45">
        <v>60.767985134058947</v>
      </c>
      <c r="X45">
        <v>99</v>
      </c>
      <c r="Y45">
        <v>7842</v>
      </c>
      <c r="AD45">
        <v>18435</v>
      </c>
      <c r="AE45">
        <v>18448</v>
      </c>
      <c r="AF45">
        <v>18447</v>
      </c>
      <c r="AG45">
        <v>18455</v>
      </c>
      <c r="AH45">
        <v>18446</v>
      </c>
      <c r="AI45">
        <v>18450</v>
      </c>
      <c r="AJ45">
        <v>18450</v>
      </c>
      <c r="AK45">
        <v>18454</v>
      </c>
      <c r="AL45">
        <v>18504</v>
      </c>
      <c r="AM45">
        <v>18504</v>
      </c>
      <c r="AO45">
        <v>999</v>
      </c>
    </row>
    <row r="46" spans="1:41" x14ac:dyDescent="0.3">
      <c r="A46">
        <v>4</v>
      </c>
      <c r="B46">
        <v>2024</v>
      </c>
      <c r="C46">
        <v>99</v>
      </c>
      <c r="D46">
        <v>19</v>
      </c>
      <c r="E46">
        <v>31915</v>
      </c>
      <c r="F46">
        <v>170</v>
      </c>
      <c r="H46">
        <v>25300</v>
      </c>
      <c r="I46">
        <v>82.317795652174226</v>
      </c>
      <c r="J46">
        <v>12.412280276397111</v>
      </c>
      <c r="K46">
        <v>14.612588598776256</v>
      </c>
      <c r="L46">
        <v>14.121376471933196</v>
      </c>
      <c r="M46">
        <v>58.119028291027647</v>
      </c>
      <c r="N46">
        <v>58.289833066544574</v>
      </c>
      <c r="O46">
        <v>11.554975470898199</v>
      </c>
      <c r="P46">
        <v>48.66789869122637</v>
      </c>
      <c r="Q46">
        <v>47.791979646232122</v>
      </c>
      <c r="R46">
        <v>143.44529262086513</v>
      </c>
      <c r="S46">
        <v>142.54976073656795</v>
      </c>
      <c r="T46">
        <v>88.276870090634546</v>
      </c>
      <c r="U46">
        <v>83.836096676736943</v>
      </c>
      <c r="V46">
        <v>2.2003083223791462</v>
      </c>
      <c r="W46">
        <v>60.776640316205523</v>
      </c>
      <c r="X46">
        <v>99</v>
      </c>
      <c r="Y46">
        <v>8746</v>
      </c>
      <c r="AD46">
        <v>16498</v>
      </c>
      <c r="AE46">
        <v>16507</v>
      </c>
      <c r="AF46">
        <v>16507</v>
      </c>
      <c r="AG46">
        <v>16511</v>
      </c>
      <c r="AH46">
        <v>16504</v>
      </c>
      <c r="AI46">
        <v>16508</v>
      </c>
      <c r="AJ46">
        <v>16506</v>
      </c>
      <c r="AK46">
        <v>16509</v>
      </c>
      <c r="AL46">
        <v>16550</v>
      </c>
      <c r="AM46">
        <v>16550</v>
      </c>
      <c r="AO46">
        <v>999</v>
      </c>
    </row>
    <row r="47" spans="1:41" x14ac:dyDescent="0.3">
      <c r="A47">
        <v>4</v>
      </c>
      <c r="B47">
        <v>2024</v>
      </c>
      <c r="C47">
        <v>99</v>
      </c>
      <c r="D47">
        <v>20</v>
      </c>
      <c r="E47">
        <v>31915</v>
      </c>
      <c r="F47">
        <v>170</v>
      </c>
      <c r="H47">
        <v>27332</v>
      </c>
      <c r="I47">
        <v>82.081369091176015</v>
      </c>
      <c r="J47">
        <v>12.622810070773889</v>
      </c>
      <c r="K47">
        <v>14.920271367273548</v>
      </c>
      <c r="L47">
        <v>14.174773940516356</v>
      </c>
      <c r="M47">
        <v>58.014751246665618</v>
      </c>
      <c r="N47">
        <v>58.061061349025046</v>
      </c>
      <c r="O47">
        <v>11.45728031532586</v>
      </c>
      <c r="P47">
        <v>47.895454018323086</v>
      </c>
      <c r="Q47">
        <v>46.810299831815797</v>
      </c>
      <c r="R47">
        <v>143.51808905380335</v>
      </c>
      <c r="S47">
        <v>142.71184279172215</v>
      </c>
      <c r="T47">
        <v>84.270689370143742</v>
      </c>
      <c r="U47">
        <v>79.995205819142896</v>
      </c>
      <c r="V47">
        <v>2.2974612964996606</v>
      </c>
      <c r="W47">
        <v>60.559527294014352</v>
      </c>
      <c r="X47">
        <v>99</v>
      </c>
      <c r="Y47">
        <v>9177</v>
      </c>
      <c r="AD47">
        <v>17238</v>
      </c>
      <c r="AE47">
        <v>17246</v>
      </c>
      <c r="AF47">
        <v>17249</v>
      </c>
      <c r="AG47">
        <v>17252</v>
      </c>
      <c r="AH47">
        <v>17246</v>
      </c>
      <c r="AI47">
        <v>17243</v>
      </c>
      <c r="AJ47">
        <v>17248</v>
      </c>
      <c r="AK47">
        <v>17251</v>
      </c>
      <c r="AL47">
        <v>18147</v>
      </c>
      <c r="AM47">
        <v>18147</v>
      </c>
      <c r="AO47">
        <v>999</v>
      </c>
    </row>
    <row r="48" spans="1:41" x14ac:dyDescent="0.3">
      <c r="A48">
        <v>4</v>
      </c>
      <c r="B48">
        <v>2024</v>
      </c>
      <c r="C48">
        <v>99</v>
      </c>
      <c r="D48">
        <v>21</v>
      </c>
      <c r="E48">
        <v>31915</v>
      </c>
      <c r="F48">
        <v>170</v>
      </c>
      <c r="H48">
        <v>29951</v>
      </c>
      <c r="I48">
        <v>82.963080030717379</v>
      </c>
      <c r="J48">
        <v>12.67841094771247</v>
      </c>
      <c r="K48">
        <v>15.02116385911178</v>
      </c>
      <c r="L48">
        <v>14.413440048939597</v>
      </c>
      <c r="M48">
        <v>57.989004594180862</v>
      </c>
      <c r="N48">
        <v>58.587202447731009</v>
      </c>
      <c r="O48">
        <v>11.61370827804436</v>
      </c>
      <c r="P48">
        <v>48.113181539718198</v>
      </c>
      <c r="Q48">
        <v>47.404889501352528</v>
      </c>
      <c r="R48">
        <v>141.8094727708876</v>
      </c>
      <c r="S48">
        <v>141.13371440236804</v>
      </c>
      <c r="T48">
        <v>86.262100819469026</v>
      </c>
      <c r="U48">
        <v>82.087201390613103</v>
      </c>
      <c r="V48">
        <v>2.342752911399308</v>
      </c>
      <c r="W48">
        <v>60.444893325765428</v>
      </c>
      <c r="X48">
        <v>99</v>
      </c>
      <c r="Y48">
        <v>9805</v>
      </c>
      <c r="AD48">
        <v>19584</v>
      </c>
      <c r="AE48">
        <v>19590</v>
      </c>
      <c r="AF48">
        <v>19584</v>
      </c>
      <c r="AG48">
        <v>19594</v>
      </c>
      <c r="AH48">
        <v>19588</v>
      </c>
      <c r="AI48">
        <v>19593</v>
      </c>
      <c r="AJ48">
        <v>19593</v>
      </c>
      <c r="AK48">
        <v>19594</v>
      </c>
      <c r="AL48">
        <v>20135</v>
      </c>
      <c r="AM48">
        <v>20135</v>
      </c>
      <c r="AO48">
        <v>999</v>
      </c>
    </row>
    <row r="49" spans="1:41" x14ac:dyDescent="0.3">
      <c r="A49">
        <v>4</v>
      </c>
      <c r="B49">
        <v>2024</v>
      </c>
      <c r="C49">
        <v>99</v>
      </c>
      <c r="D49">
        <v>22</v>
      </c>
      <c r="E49">
        <v>31915</v>
      </c>
      <c r="F49">
        <v>170</v>
      </c>
      <c r="H49">
        <v>29809</v>
      </c>
      <c r="I49">
        <v>82.702536817739684</v>
      </c>
      <c r="J49">
        <v>12.573501765554251</v>
      </c>
      <c r="K49">
        <v>14.87332305703344</v>
      </c>
      <c r="L49">
        <v>14.190333056650797</v>
      </c>
      <c r="M49">
        <v>58.264899806076649</v>
      </c>
      <c r="N49">
        <v>58.54056552869141</v>
      </c>
      <c r="O49">
        <v>11.707939348744752</v>
      </c>
      <c r="P49">
        <v>46.899666882116065</v>
      </c>
      <c r="Q49">
        <v>45.973990451561569</v>
      </c>
      <c r="R49">
        <v>132.08645289584888</v>
      </c>
      <c r="S49">
        <v>131.83161819537659</v>
      </c>
      <c r="T49">
        <v>88.081279127417218</v>
      </c>
      <c r="U49">
        <v>84.27991075855256</v>
      </c>
      <c r="V49">
        <v>2.2998212914791876</v>
      </c>
      <c r="W49">
        <v>60.581200308631637</v>
      </c>
      <c r="X49">
        <v>99</v>
      </c>
      <c r="Y49">
        <v>9637</v>
      </c>
      <c r="AD49">
        <v>20107</v>
      </c>
      <c r="AE49">
        <v>20111</v>
      </c>
      <c r="AF49">
        <v>20114</v>
      </c>
      <c r="AG49">
        <v>20115</v>
      </c>
      <c r="AH49">
        <v>20113</v>
      </c>
      <c r="AI49">
        <v>20108</v>
      </c>
      <c r="AJ49">
        <v>20115</v>
      </c>
      <c r="AK49">
        <v>20115</v>
      </c>
      <c r="AL49">
        <v>20170</v>
      </c>
      <c r="AM49">
        <v>20170</v>
      </c>
      <c r="AO49">
        <v>999</v>
      </c>
    </row>
    <row r="50" spans="1:41" x14ac:dyDescent="0.3">
      <c r="A50">
        <v>4</v>
      </c>
      <c r="B50">
        <v>2024</v>
      </c>
      <c r="C50">
        <v>99</v>
      </c>
      <c r="D50">
        <v>23</v>
      </c>
      <c r="E50">
        <v>31915</v>
      </c>
      <c r="F50">
        <v>170</v>
      </c>
      <c r="H50">
        <v>31186</v>
      </c>
      <c r="I50">
        <v>82.455507278907604</v>
      </c>
      <c r="J50">
        <v>12.682105578584688</v>
      </c>
      <c r="K50">
        <v>15.093247427829365</v>
      </c>
      <c r="L50">
        <v>14.281156137184087</v>
      </c>
      <c r="M50">
        <v>58.216721606233051</v>
      </c>
      <c r="N50">
        <v>58.278809459092237</v>
      </c>
      <c r="O50">
        <v>11.599600638977703</v>
      </c>
      <c r="P50">
        <v>46.638673922811918</v>
      </c>
      <c r="Q50">
        <v>45.700928978124075</v>
      </c>
      <c r="R50">
        <v>130.31015375399363</v>
      </c>
      <c r="S50">
        <v>128.42432108626201</v>
      </c>
      <c r="T50">
        <v>88.383549783550009</v>
      </c>
      <c r="U50">
        <v>84.196128775438979</v>
      </c>
      <c r="V50">
        <v>2.4111418492446779</v>
      </c>
      <c r="W50">
        <v>60.529628679535698</v>
      </c>
      <c r="X50">
        <v>99</v>
      </c>
      <c r="Y50">
        <v>11037</v>
      </c>
      <c r="AD50">
        <v>20023</v>
      </c>
      <c r="AE50">
        <v>20022</v>
      </c>
      <c r="AF50">
        <v>20024</v>
      </c>
      <c r="AG50">
        <v>20032</v>
      </c>
      <c r="AH50">
        <v>20029</v>
      </c>
      <c r="AI50">
        <v>20022</v>
      </c>
      <c r="AJ50">
        <v>20032</v>
      </c>
      <c r="AK50">
        <v>20032</v>
      </c>
      <c r="AL50">
        <v>20097</v>
      </c>
      <c r="AM50">
        <v>20097</v>
      </c>
      <c r="AO50">
        <v>999</v>
      </c>
    </row>
    <row r="51" spans="1:41" x14ac:dyDescent="0.3">
      <c r="A51">
        <v>4</v>
      </c>
      <c r="B51">
        <v>2024</v>
      </c>
      <c r="C51">
        <v>99</v>
      </c>
      <c r="D51">
        <v>24</v>
      </c>
      <c r="E51">
        <v>31915</v>
      </c>
      <c r="F51">
        <v>170</v>
      </c>
      <c r="H51">
        <v>27487</v>
      </c>
      <c r="I51">
        <v>81.633506021028623</v>
      </c>
      <c r="J51">
        <v>12.602155076649639</v>
      </c>
      <c r="K51">
        <v>14.863756525602495</v>
      </c>
      <c r="L51">
        <v>14.374366451065679</v>
      </c>
      <c r="M51">
        <v>57.731378429412715</v>
      </c>
      <c r="N51">
        <v>57.754084835630977</v>
      </c>
      <c r="O51">
        <v>11.47877408250514</v>
      </c>
      <c r="P51">
        <v>46.735392135081085</v>
      </c>
      <c r="Q51">
        <v>45.626305265496562</v>
      </c>
      <c r="R51">
        <v>131.46152137701279</v>
      </c>
      <c r="S51">
        <v>129.10438065626565</v>
      </c>
      <c r="T51">
        <v>87.525740545927718</v>
      </c>
      <c r="U51">
        <v>83.55900559215965</v>
      </c>
      <c r="V51">
        <v>2.2616014489528542</v>
      </c>
      <c r="W51">
        <v>60.470840761087054</v>
      </c>
      <c r="X51">
        <v>99</v>
      </c>
      <c r="Y51">
        <v>9430</v>
      </c>
      <c r="AD51">
        <v>18004</v>
      </c>
      <c r="AE51">
        <v>18006</v>
      </c>
      <c r="AF51">
        <v>18007</v>
      </c>
      <c r="AG51">
        <v>18011</v>
      </c>
      <c r="AH51">
        <v>18004</v>
      </c>
      <c r="AI51">
        <v>18004</v>
      </c>
      <c r="AJ51">
        <v>18010</v>
      </c>
      <c r="AK51">
        <v>18011</v>
      </c>
      <c r="AL51">
        <v>18061</v>
      </c>
      <c r="AM51">
        <v>18061</v>
      </c>
      <c r="AO51">
        <v>999</v>
      </c>
    </row>
    <row r="52" spans="1:41" x14ac:dyDescent="0.3">
      <c r="A52">
        <v>4</v>
      </c>
      <c r="B52">
        <v>2024</v>
      </c>
      <c r="C52">
        <v>99</v>
      </c>
      <c r="D52">
        <v>25</v>
      </c>
      <c r="E52">
        <v>31915</v>
      </c>
      <c r="F52">
        <v>170</v>
      </c>
      <c r="H52">
        <v>27694</v>
      </c>
      <c r="I52">
        <v>81.34203545894475</v>
      </c>
      <c r="J52">
        <v>12.686799680766148</v>
      </c>
      <c r="K52">
        <v>14.898834672484517</v>
      </c>
      <c r="L52">
        <v>14.277468753518752</v>
      </c>
      <c r="M52">
        <v>57.680221359016357</v>
      </c>
      <c r="N52">
        <v>57.469407590944861</v>
      </c>
      <c r="O52">
        <v>11.466159574468138</v>
      </c>
      <c r="P52">
        <v>47.257088142986319</v>
      </c>
      <c r="Q52">
        <v>46.10706113978609</v>
      </c>
      <c r="R52">
        <v>131.85382201180917</v>
      </c>
      <c r="S52">
        <v>128.83888297872343</v>
      </c>
      <c r="T52">
        <v>88.186437795610061</v>
      </c>
      <c r="U52">
        <v>83.691289791145863</v>
      </c>
      <c r="V52">
        <v>2.2120349917183688</v>
      </c>
      <c r="W52">
        <v>60.517837798801175</v>
      </c>
      <c r="X52">
        <v>99</v>
      </c>
      <c r="Y52">
        <v>8879</v>
      </c>
      <c r="AD52">
        <v>18795</v>
      </c>
      <c r="AE52">
        <v>18793</v>
      </c>
      <c r="AF52">
        <v>18797</v>
      </c>
      <c r="AG52">
        <v>18800</v>
      </c>
      <c r="AH52">
        <v>18799</v>
      </c>
      <c r="AI52">
        <v>18793</v>
      </c>
      <c r="AJ52">
        <v>18799</v>
      </c>
      <c r="AK52">
        <v>18800</v>
      </c>
      <c r="AL52">
        <v>18817</v>
      </c>
      <c r="AM52">
        <v>18817</v>
      </c>
      <c r="AO52">
        <v>999</v>
      </c>
    </row>
    <row r="53" spans="1:41" x14ac:dyDescent="0.3">
      <c r="A53">
        <v>4</v>
      </c>
      <c r="B53">
        <v>2024</v>
      </c>
      <c r="C53">
        <v>99</v>
      </c>
      <c r="D53">
        <v>26</v>
      </c>
      <c r="E53">
        <v>31915</v>
      </c>
      <c r="F53">
        <v>170</v>
      </c>
      <c r="H53">
        <v>12346</v>
      </c>
      <c r="I53">
        <v>81.027509314757509</v>
      </c>
      <c r="J53">
        <v>12.965644025307341</v>
      </c>
      <c r="K53">
        <v>14.978732545649786</v>
      </c>
      <c r="L53">
        <v>14.433015470454</v>
      </c>
      <c r="M53">
        <v>57.242463301109723</v>
      </c>
      <c r="N53">
        <v>57.775227215029261</v>
      </c>
      <c r="O53">
        <v>11.299164677804271</v>
      </c>
      <c r="P53">
        <v>47.55568819386415</v>
      </c>
      <c r="Q53">
        <v>46.014086188372943</v>
      </c>
      <c r="R53">
        <v>133.5029832935561</v>
      </c>
      <c r="S53">
        <v>130.8532219570406</v>
      </c>
      <c r="T53">
        <v>87.147519923872892</v>
      </c>
      <c r="U53">
        <v>83.023694540264188</v>
      </c>
      <c r="V53">
        <v>2.0130885203424449</v>
      </c>
      <c r="W53">
        <v>60.382229062044395</v>
      </c>
      <c r="X53">
        <v>99</v>
      </c>
      <c r="Y53">
        <v>3939</v>
      </c>
      <c r="AD53">
        <v>8377</v>
      </c>
      <c r="AE53">
        <v>8379</v>
      </c>
      <c r="AF53">
        <v>8379</v>
      </c>
      <c r="AG53">
        <v>8380</v>
      </c>
      <c r="AH53">
        <v>8377</v>
      </c>
      <c r="AI53">
        <v>8377</v>
      </c>
      <c r="AJ53">
        <v>8380</v>
      </c>
      <c r="AK53">
        <v>8380</v>
      </c>
      <c r="AL53">
        <v>8407</v>
      </c>
      <c r="AM53">
        <v>8407</v>
      </c>
      <c r="AO53">
        <v>999</v>
      </c>
    </row>
    <row r="54" spans="1:41" x14ac:dyDescent="0.3">
      <c r="A54">
        <v>4</v>
      </c>
    </row>
    <row r="55" spans="1:41" x14ac:dyDescent="0.3">
      <c r="A55">
        <v>4</v>
      </c>
    </row>
    <row r="56" spans="1:41" x14ac:dyDescent="0.3">
      <c r="A56">
        <v>4</v>
      </c>
    </row>
    <row r="57" spans="1:41" x14ac:dyDescent="0.3">
      <c r="A57">
        <v>4</v>
      </c>
    </row>
    <row r="58" spans="1:41" x14ac:dyDescent="0.3">
      <c r="A58">
        <v>4</v>
      </c>
    </row>
    <row r="59" spans="1:41" x14ac:dyDescent="0.3">
      <c r="A59">
        <v>4</v>
      </c>
    </row>
    <row r="60" spans="1:41" x14ac:dyDescent="0.3">
      <c r="A60">
        <v>4</v>
      </c>
    </row>
    <row r="61" spans="1:41" x14ac:dyDescent="0.3">
      <c r="A61">
        <v>4</v>
      </c>
    </row>
    <row r="62" spans="1:41" x14ac:dyDescent="0.3">
      <c r="A62">
        <v>4</v>
      </c>
    </row>
    <row r="63" spans="1:41" x14ac:dyDescent="0.3">
      <c r="A63">
        <v>4</v>
      </c>
    </row>
    <row r="64" spans="1:41" x14ac:dyDescent="0.3">
      <c r="A64">
        <v>4</v>
      </c>
    </row>
    <row r="65" spans="1:41" x14ac:dyDescent="0.3">
      <c r="A65">
        <v>4</v>
      </c>
    </row>
    <row r="66" spans="1:41" x14ac:dyDescent="0.3">
      <c r="A66">
        <v>4</v>
      </c>
    </row>
    <row r="67" spans="1:41" x14ac:dyDescent="0.3">
      <c r="A67">
        <v>4</v>
      </c>
    </row>
    <row r="68" spans="1:41" x14ac:dyDescent="0.3">
      <c r="A68">
        <v>4</v>
      </c>
    </row>
    <row r="69" spans="1:41" x14ac:dyDescent="0.3">
      <c r="A69">
        <v>4</v>
      </c>
    </row>
    <row r="70" spans="1:41" x14ac:dyDescent="0.3">
      <c r="A70">
        <v>4</v>
      </c>
    </row>
    <row r="71" spans="1:41" x14ac:dyDescent="0.3">
      <c r="A71">
        <v>4</v>
      </c>
    </row>
    <row r="72" spans="1:41" x14ac:dyDescent="0.3">
      <c r="A72">
        <v>4</v>
      </c>
    </row>
    <row r="73" spans="1:41" x14ac:dyDescent="0.3">
      <c r="A73">
        <v>4</v>
      </c>
    </row>
    <row r="74" spans="1:41" x14ac:dyDescent="0.3">
      <c r="A74">
        <v>4</v>
      </c>
    </row>
    <row r="75" spans="1:41" x14ac:dyDescent="0.3">
      <c r="A75">
        <v>4</v>
      </c>
    </row>
    <row r="76" spans="1:41" x14ac:dyDescent="0.3">
      <c r="A76">
        <v>4</v>
      </c>
    </row>
    <row r="77" spans="1:41" x14ac:dyDescent="0.3">
      <c r="A77">
        <v>4</v>
      </c>
    </row>
    <row r="78" spans="1:41" x14ac:dyDescent="0.3">
      <c r="A78">
        <v>4</v>
      </c>
    </row>
    <row r="79" spans="1:41" x14ac:dyDescent="0.3">
      <c r="A79">
        <v>4</v>
      </c>
    </row>
    <row r="80" spans="1:41" x14ac:dyDescent="0.3">
      <c r="A80">
        <v>5</v>
      </c>
      <c r="B80">
        <v>2024</v>
      </c>
      <c r="C80">
        <v>99</v>
      </c>
      <c r="D80">
        <v>1</v>
      </c>
      <c r="E80">
        <v>45292</v>
      </c>
      <c r="G80">
        <v>99</v>
      </c>
      <c r="X80">
        <v>99</v>
      </c>
      <c r="AO80">
        <v>999</v>
      </c>
    </row>
    <row r="81" spans="1:41" x14ac:dyDescent="0.3">
      <c r="A81">
        <v>5</v>
      </c>
      <c r="B81">
        <v>2024</v>
      </c>
      <c r="C81">
        <v>99</v>
      </c>
      <c r="D81">
        <v>1</v>
      </c>
      <c r="E81">
        <v>45293</v>
      </c>
      <c r="F81">
        <v>170</v>
      </c>
      <c r="G81">
        <v>99</v>
      </c>
      <c r="H81">
        <v>6720</v>
      </c>
      <c r="I81">
        <v>86.282681547619077</v>
      </c>
      <c r="J81">
        <v>13.142349544747963</v>
      </c>
      <c r="K81">
        <v>15.477104152786987</v>
      </c>
      <c r="L81">
        <v>14.07443284936477</v>
      </c>
      <c r="M81">
        <v>60.301976460137581</v>
      </c>
      <c r="N81">
        <v>59.670122560145202</v>
      </c>
      <c r="O81">
        <v>11.671863202309527</v>
      </c>
      <c r="P81">
        <v>46.914501443482123</v>
      </c>
      <c r="Q81">
        <v>46.416796267496096</v>
      </c>
      <c r="R81">
        <v>131.20053297801468</v>
      </c>
      <c r="S81">
        <v>131.02131912058627</v>
      </c>
      <c r="T81">
        <v>89.251085511741266</v>
      </c>
      <c r="U81">
        <v>86.412317235268063</v>
      </c>
      <c r="V81">
        <v>2.3347546080390256</v>
      </c>
      <c r="W81">
        <v>60.548809523809517</v>
      </c>
      <c r="X81">
        <v>99</v>
      </c>
      <c r="Y81">
        <v>2203</v>
      </c>
      <c r="AD81">
        <v>4503</v>
      </c>
      <c r="AE81">
        <v>4503</v>
      </c>
      <c r="AF81">
        <v>4499</v>
      </c>
      <c r="AG81">
        <v>4503</v>
      </c>
      <c r="AH81">
        <v>4503</v>
      </c>
      <c r="AI81">
        <v>4501</v>
      </c>
      <c r="AJ81">
        <v>4503</v>
      </c>
      <c r="AK81">
        <v>4503</v>
      </c>
      <c r="AL81">
        <v>4514</v>
      </c>
      <c r="AM81">
        <v>4514</v>
      </c>
      <c r="AO81">
        <v>999</v>
      </c>
    </row>
    <row r="82" spans="1:41" x14ac:dyDescent="0.3">
      <c r="A82">
        <v>5</v>
      </c>
      <c r="B82">
        <v>2024</v>
      </c>
      <c r="C82">
        <v>99</v>
      </c>
      <c r="D82">
        <v>1</v>
      </c>
      <c r="E82">
        <v>45294</v>
      </c>
      <c r="F82">
        <v>170</v>
      </c>
      <c r="G82">
        <v>99</v>
      </c>
      <c r="H82">
        <v>7771</v>
      </c>
      <c r="I82">
        <v>84.515142195340971</v>
      </c>
      <c r="J82">
        <v>12.606848012174227</v>
      </c>
      <c r="K82">
        <v>14.713258512459589</v>
      </c>
      <c r="L82">
        <v>14.34257545271632</v>
      </c>
      <c r="M82">
        <v>58.793570477458609</v>
      </c>
      <c r="N82">
        <v>58.88739235412465</v>
      </c>
      <c r="O82">
        <v>11.568225009502081</v>
      </c>
      <c r="P82">
        <v>46.890345876092738</v>
      </c>
      <c r="Q82">
        <v>46.273816314888762</v>
      </c>
      <c r="R82">
        <v>126.81280881793997</v>
      </c>
      <c r="S82">
        <v>128.19726339794752</v>
      </c>
      <c r="T82">
        <v>87.390240211840492</v>
      </c>
      <c r="U82">
        <v>84.260714961225858</v>
      </c>
      <c r="V82">
        <v>2.1064105002853641</v>
      </c>
      <c r="W82">
        <v>60.615622185046973</v>
      </c>
      <c r="X82">
        <v>99</v>
      </c>
      <c r="Y82">
        <v>2485</v>
      </c>
      <c r="AD82">
        <v>5257</v>
      </c>
      <c r="AE82">
        <v>5257</v>
      </c>
      <c r="AF82">
        <v>5259</v>
      </c>
      <c r="AG82">
        <v>5262</v>
      </c>
      <c r="AH82">
        <v>5262</v>
      </c>
      <c r="AI82">
        <v>5259</v>
      </c>
      <c r="AJ82">
        <v>5262</v>
      </c>
      <c r="AK82">
        <v>5262</v>
      </c>
      <c r="AL82">
        <v>5287</v>
      </c>
      <c r="AM82">
        <v>5287</v>
      </c>
      <c r="AO82">
        <v>999</v>
      </c>
    </row>
    <row r="83" spans="1:41" x14ac:dyDescent="0.3">
      <c r="A83">
        <v>5</v>
      </c>
      <c r="B83">
        <v>2024</v>
      </c>
      <c r="C83">
        <v>99</v>
      </c>
      <c r="D83">
        <v>1</v>
      </c>
      <c r="E83">
        <v>45295</v>
      </c>
      <c r="F83">
        <v>170</v>
      </c>
      <c r="G83">
        <v>99</v>
      </c>
      <c r="H83">
        <v>6838</v>
      </c>
      <c r="I83">
        <v>84.924543726235484</v>
      </c>
      <c r="J83">
        <v>12.8747027470275</v>
      </c>
      <c r="K83">
        <v>15.207504613491846</v>
      </c>
      <c r="L83">
        <v>13.98040596094553</v>
      </c>
      <c r="M83">
        <v>59.149969243387353</v>
      </c>
      <c r="N83">
        <v>59.276587872559055</v>
      </c>
      <c r="O83">
        <v>11.81340438614467</v>
      </c>
      <c r="P83">
        <v>47.164377946300483</v>
      </c>
      <c r="Q83">
        <v>46.600984211605486</v>
      </c>
      <c r="R83">
        <v>130.91432670629229</v>
      </c>
      <c r="S83">
        <v>132.19102275056363</v>
      </c>
      <c r="T83">
        <v>88.437579227152014</v>
      </c>
      <c r="U83">
        <v>85.411654058474994</v>
      </c>
      <c r="V83">
        <v>2.3328018664643513</v>
      </c>
      <c r="W83">
        <v>60.514477917519763</v>
      </c>
      <c r="X83">
        <v>99</v>
      </c>
      <c r="Y83">
        <v>1946</v>
      </c>
      <c r="AD83">
        <v>4878</v>
      </c>
      <c r="AE83">
        <v>4877</v>
      </c>
      <c r="AF83">
        <v>4879</v>
      </c>
      <c r="AG83">
        <v>4879</v>
      </c>
      <c r="AH83">
        <v>4879</v>
      </c>
      <c r="AI83">
        <v>4877</v>
      </c>
      <c r="AJ83">
        <v>4879</v>
      </c>
      <c r="AK83">
        <v>4879</v>
      </c>
      <c r="AL83">
        <v>4891</v>
      </c>
      <c r="AM83">
        <v>4891</v>
      </c>
      <c r="AO83">
        <v>999</v>
      </c>
    </row>
    <row r="84" spans="1:41" x14ac:dyDescent="0.3">
      <c r="A84">
        <v>5</v>
      </c>
      <c r="B84">
        <v>2024</v>
      </c>
      <c r="C84">
        <v>99</v>
      </c>
      <c r="D84">
        <v>1</v>
      </c>
      <c r="E84">
        <v>45296</v>
      </c>
      <c r="F84">
        <v>170</v>
      </c>
      <c r="G84">
        <v>99</v>
      </c>
      <c r="H84">
        <v>5111</v>
      </c>
      <c r="I84">
        <v>85.768493445509648</v>
      </c>
      <c r="J84">
        <v>12.454993909866038</v>
      </c>
      <c r="K84">
        <v>14.733109960402105</v>
      </c>
      <c r="L84">
        <v>14.55933771209634</v>
      </c>
      <c r="M84">
        <v>59.516174230886222</v>
      </c>
      <c r="N84">
        <v>59.221785323110595</v>
      </c>
      <c r="O84">
        <v>11.627092846270935</v>
      </c>
      <c r="P84">
        <v>47</v>
      </c>
      <c r="Q84">
        <v>46.331506849315083</v>
      </c>
      <c r="R84">
        <v>131.07823439878237</v>
      </c>
      <c r="S84">
        <v>131.77990867579911</v>
      </c>
      <c r="T84">
        <v>88.067883211678847</v>
      </c>
      <c r="U84">
        <v>85.346046228710634</v>
      </c>
      <c r="V84">
        <v>2.2781160505360702</v>
      </c>
      <c r="W84">
        <v>60.616122089610641</v>
      </c>
      <c r="X84">
        <v>99</v>
      </c>
      <c r="Y84">
        <v>1826</v>
      </c>
      <c r="AD84">
        <v>3284</v>
      </c>
      <c r="AE84">
        <v>3283</v>
      </c>
      <c r="AF84">
        <v>3284</v>
      </c>
      <c r="AG84">
        <v>3285</v>
      </c>
      <c r="AH84">
        <v>3285</v>
      </c>
      <c r="AI84">
        <v>3285</v>
      </c>
      <c r="AJ84">
        <v>3285</v>
      </c>
      <c r="AK84">
        <v>3285</v>
      </c>
      <c r="AL84">
        <v>3288</v>
      </c>
      <c r="AM84">
        <v>3288</v>
      </c>
      <c r="AO84">
        <v>999</v>
      </c>
    </row>
    <row r="85" spans="1:41" x14ac:dyDescent="0.3">
      <c r="A85">
        <v>5</v>
      </c>
      <c r="B85">
        <v>2024</v>
      </c>
      <c r="C85">
        <v>99</v>
      </c>
      <c r="D85">
        <v>1</v>
      </c>
      <c r="E85">
        <v>45297</v>
      </c>
      <c r="G85">
        <v>99</v>
      </c>
      <c r="X85">
        <v>99</v>
      </c>
      <c r="AO85">
        <v>999</v>
      </c>
    </row>
    <row r="86" spans="1:41" x14ac:dyDescent="0.3">
      <c r="A86">
        <v>5</v>
      </c>
      <c r="B86">
        <v>2024</v>
      </c>
      <c r="C86">
        <v>99</v>
      </c>
      <c r="D86">
        <v>1</v>
      </c>
      <c r="E86">
        <v>45298</v>
      </c>
      <c r="G86">
        <v>99</v>
      </c>
      <c r="X86">
        <v>99</v>
      </c>
      <c r="AO86">
        <v>999</v>
      </c>
    </row>
    <row r="87" spans="1:41" x14ac:dyDescent="0.3">
      <c r="A87">
        <v>5</v>
      </c>
      <c r="B87">
        <v>2024</v>
      </c>
      <c r="C87">
        <v>99</v>
      </c>
      <c r="D87">
        <v>2</v>
      </c>
      <c r="E87">
        <v>45299</v>
      </c>
      <c r="F87">
        <v>170</v>
      </c>
      <c r="G87">
        <v>99</v>
      </c>
      <c r="H87">
        <v>5524</v>
      </c>
      <c r="I87">
        <v>83.9926792179579</v>
      </c>
      <c r="J87">
        <v>12.718625429553258</v>
      </c>
      <c r="K87">
        <v>15.095787545787523</v>
      </c>
      <c r="L87">
        <v>13.87264298093589</v>
      </c>
      <c r="M87">
        <v>58.68054029304021</v>
      </c>
      <c r="N87">
        <v>58.138214904679451</v>
      </c>
      <c r="O87">
        <v>11.563141025641018</v>
      </c>
      <c r="P87">
        <v>47.109278350515474</v>
      </c>
      <c r="Q87">
        <v>46.451110602244093</v>
      </c>
      <c r="R87">
        <v>128.27312271062269</v>
      </c>
      <c r="S87">
        <v>129.69505494505498</v>
      </c>
      <c r="T87">
        <v>87.864504339881151</v>
      </c>
      <c r="U87">
        <v>84.683417085426939</v>
      </c>
      <c r="V87">
        <v>2.3771621162342687</v>
      </c>
      <c r="W87">
        <v>60.536205648081101</v>
      </c>
      <c r="X87">
        <v>99</v>
      </c>
      <c r="Y87">
        <v>1154</v>
      </c>
      <c r="AD87">
        <v>4365</v>
      </c>
      <c r="AE87">
        <v>4368</v>
      </c>
      <c r="AF87">
        <v>4366</v>
      </c>
      <c r="AG87">
        <v>4368</v>
      </c>
      <c r="AH87">
        <v>4365</v>
      </c>
      <c r="AI87">
        <v>4367</v>
      </c>
      <c r="AJ87">
        <v>4368</v>
      </c>
      <c r="AK87">
        <v>4368</v>
      </c>
      <c r="AL87">
        <v>4378</v>
      </c>
      <c r="AM87">
        <v>4378</v>
      </c>
      <c r="AO87">
        <v>999</v>
      </c>
    </row>
    <row r="88" spans="1:41" x14ac:dyDescent="0.3">
      <c r="A88">
        <v>5</v>
      </c>
      <c r="B88">
        <v>2024</v>
      </c>
      <c r="C88">
        <v>99</v>
      </c>
      <c r="D88">
        <v>2</v>
      </c>
      <c r="E88">
        <v>45300</v>
      </c>
      <c r="F88">
        <v>170</v>
      </c>
      <c r="G88">
        <v>99</v>
      </c>
      <c r="H88">
        <v>6386</v>
      </c>
      <c r="I88">
        <v>83.10347322267431</v>
      </c>
      <c r="J88">
        <v>12.91758980301277</v>
      </c>
      <c r="K88">
        <v>15.354102920723252</v>
      </c>
      <c r="L88">
        <v>13.85773630634997</v>
      </c>
      <c r="M88">
        <v>58.495595734816845</v>
      </c>
      <c r="N88">
        <v>57.552452738729997</v>
      </c>
      <c r="O88">
        <v>11.815434530706836</v>
      </c>
      <c r="P88">
        <v>47.095503013444606</v>
      </c>
      <c r="Q88">
        <v>46.960139049826175</v>
      </c>
      <c r="R88">
        <v>127.16106604866742</v>
      </c>
      <c r="S88">
        <v>129.28945538818078</v>
      </c>
      <c r="T88">
        <v>87.543015726179604</v>
      </c>
      <c r="U88">
        <v>85.088621646623622</v>
      </c>
      <c r="V88">
        <v>2.4365131177104846</v>
      </c>
      <c r="W88">
        <v>60.513780144065137</v>
      </c>
      <c r="X88">
        <v>99</v>
      </c>
      <c r="Y88">
        <v>2063</v>
      </c>
      <c r="AD88">
        <v>4315</v>
      </c>
      <c r="AE88">
        <v>4314</v>
      </c>
      <c r="AF88">
        <v>4315</v>
      </c>
      <c r="AG88">
        <v>4315</v>
      </c>
      <c r="AH88">
        <v>4314</v>
      </c>
      <c r="AI88">
        <v>4315</v>
      </c>
      <c r="AJ88">
        <v>4315</v>
      </c>
      <c r="AK88">
        <v>4315</v>
      </c>
      <c r="AL88">
        <v>4324</v>
      </c>
      <c r="AM88">
        <v>4324</v>
      </c>
      <c r="AO88">
        <v>999</v>
      </c>
    </row>
    <row r="89" spans="1:41" x14ac:dyDescent="0.3">
      <c r="A89">
        <v>5</v>
      </c>
      <c r="B89">
        <v>2024</v>
      </c>
      <c r="C89">
        <v>99</v>
      </c>
      <c r="D89">
        <v>2</v>
      </c>
      <c r="E89">
        <v>45301</v>
      </c>
      <c r="F89">
        <v>170</v>
      </c>
      <c r="G89">
        <v>99</v>
      </c>
      <c r="H89">
        <v>6146</v>
      </c>
      <c r="I89">
        <v>83.255318906606007</v>
      </c>
      <c r="J89">
        <v>12.810922693266848</v>
      </c>
      <c r="K89">
        <v>15.052308460194663</v>
      </c>
      <c r="L89">
        <v>14.313056338028161</v>
      </c>
      <c r="M89">
        <v>57.991814324931482</v>
      </c>
      <c r="N89">
        <v>58.276629107981293</v>
      </c>
      <c r="O89">
        <v>11.74044887780544</v>
      </c>
      <c r="P89">
        <v>47.097506234413984</v>
      </c>
      <c r="Q89">
        <v>46.984530938123761</v>
      </c>
      <c r="R89">
        <v>129.14114713216961</v>
      </c>
      <c r="S89">
        <v>132.38428927680798</v>
      </c>
      <c r="T89">
        <v>86.868244084682431</v>
      </c>
      <c r="U89">
        <v>84.218879202988774</v>
      </c>
      <c r="V89">
        <v>2.2413857669278121</v>
      </c>
      <c r="W89">
        <v>60.441588024731523</v>
      </c>
      <c r="X89">
        <v>99</v>
      </c>
      <c r="Y89">
        <v>2130</v>
      </c>
      <c r="AD89">
        <v>4010</v>
      </c>
      <c r="AE89">
        <v>4007</v>
      </c>
      <c r="AF89">
        <v>4009</v>
      </c>
      <c r="AG89">
        <v>4010</v>
      </c>
      <c r="AH89">
        <v>4010</v>
      </c>
      <c r="AI89">
        <v>4008</v>
      </c>
      <c r="AJ89">
        <v>4010</v>
      </c>
      <c r="AK89">
        <v>4010</v>
      </c>
      <c r="AL89">
        <v>4015</v>
      </c>
      <c r="AM89">
        <v>4015</v>
      </c>
      <c r="AO89">
        <v>999</v>
      </c>
    </row>
    <row r="90" spans="1:41" x14ac:dyDescent="0.3">
      <c r="A90">
        <v>5</v>
      </c>
      <c r="B90">
        <v>2024</v>
      </c>
      <c r="C90">
        <v>99</v>
      </c>
      <c r="D90">
        <v>2</v>
      </c>
      <c r="E90">
        <v>45302</v>
      </c>
      <c r="F90">
        <v>170</v>
      </c>
      <c r="G90">
        <v>99</v>
      </c>
      <c r="H90">
        <v>6035</v>
      </c>
      <c r="I90">
        <v>85.137648715824611</v>
      </c>
      <c r="J90">
        <v>12.992442578414396</v>
      </c>
      <c r="K90">
        <v>15.387536945812853</v>
      </c>
      <c r="L90">
        <v>14.38442572741193</v>
      </c>
      <c r="M90">
        <v>58.787586206896563</v>
      </c>
      <c r="N90">
        <v>58.793486472690113</v>
      </c>
      <c r="O90">
        <v>11.540704260034444</v>
      </c>
      <c r="P90">
        <v>47.151798915722033</v>
      </c>
      <c r="Q90">
        <v>46.85619305589757</v>
      </c>
      <c r="R90">
        <v>127.8470066518847</v>
      </c>
      <c r="S90">
        <v>129.69736518098983</v>
      </c>
      <c r="T90">
        <v>88.879950920245349</v>
      </c>
      <c r="U90">
        <v>84.89207361963183</v>
      </c>
      <c r="V90">
        <v>2.3950943673984644</v>
      </c>
      <c r="W90">
        <v>60.298425849212947</v>
      </c>
      <c r="X90">
        <v>99</v>
      </c>
      <c r="Y90">
        <v>1959</v>
      </c>
      <c r="AD90">
        <v>4049</v>
      </c>
      <c r="AE90">
        <v>4060</v>
      </c>
      <c r="AF90">
        <v>4058</v>
      </c>
      <c r="AG90">
        <v>4061</v>
      </c>
      <c r="AH90">
        <v>4058</v>
      </c>
      <c r="AI90">
        <v>4061</v>
      </c>
      <c r="AJ90">
        <v>4059</v>
      </c>
      <c r="AK90">
        <v>4061</v>
      </c>
      <c r="AL90">
        <v>4075</v>
      </c>
      <c r="AM90">
        <v>4075</v>
      </c>
      <c r="AO90">
        <v>999</v>
      </c>
    </row>
    <row r="91" spans="1:41" x14ac:dyDescent="0.3">
      <c r="A91">
        <v>5</v>
      </c>
      <c r="B91">
        <v>2024</v>
      </c>
      <c r="C91">
        <v>99</v>
      </c>
      <c r="D91">
        <v>2</v>
      </c>
      <c r="E91">
        <v>45303</v>
      </c>
      <c r="F91">
        <v>170</v>
      </c>
      <c r="G91">
        <v>99</v>
      </c>
      <c r="H91">
        <v>5032</v>
      </c>
      <c r="I91">
        <v>84.89467011128751</v>
      </c>
      <c r="J91">
        <v>12.866021180030296</v>
      </c>
      <c r="K91">
        <v>15.401635867918859</v>
      </c>
      <c r="L91">
        <v>14.290755374782096</v>
      </c>
      <c r="M91">
        <v>58.306997879430511</v>
      </c>
      <c r="N91">
        <v>59.329256246368317</v>
      </c>
      <c r="O91">
        <v>11.644827586206883</v>
      </c>
      <c r="P91">
        <v>48.581330868761555</v>
      </c>
      <c r="Q91">
        <v>48.362488450877741</v>
      </c>
      <c r="R91">
        <v>142.99969751966123</v>
      </c>
      <c r="S91">
        <v>145.27979431336965</v>
      </c>
      <c r="T91">
        <v>88.767461515243156</v>
      </c>
      <c r="U91">
        <v>84.679806821612004</v>
      </c>
      <c r="V91">
        <v>2.5356146878885655</v>
      </c>
      <c r="W91">
        <v>60.437599364069968</v>
      </c>
      <c r="X91">
        <v>99</v>
      </c>
      <c r="Y91">
        <v>1721</v>
      </c>
      <c r="AD91">
        <v>3305</v>
      </c>
      <c r="AE91">
        <v>3301</v>
      </c>
      <c r="AF91">
        <v>3303</v>
      </c>
      <c r="AG91">
        <v>3306</v>
      </c>
      <c r="AH91">
        <v>3246</v>
      </c>
      <c r="AI91">
        <v>3247</v>
      </c>
      <c r="AJ91">
        <v>3306</v>
      </c>
      <c r="AK91">
        <v>3306</v>
      </c>
      <c r="AL91">
        <v>3313</v>
      </c>
      <c r="AM91">
        <v>3313</v>
      </c>
      <c r="AO91">
        <v>999</v>
      </c>
    </row>
    <row r="92" spans="1:41" x14ac:dyDescent="0.3">
      <c r="A92">
        <v>5</v>
      </c>
      <c r="B92">
        <v>2024</v>
      </c>
      <c r="C92">
        <v>99</v>
      </c>
      <c r="D92">
        <v>2</v>
      </c>
      <c r="E92">
        <v>45304</v>
      </c>
      <c r="G92">
        <v>99</v>
      </c>
      <c r="X92">
        <v>99</v>
      </c>
      <c r="AO92">
        <v>999</v>
      </c>
    </row>
    <row r="93" spans="1:41" x14ac:dyDescent="0.3">
      <c r="A93">
        <v>5</v>
      </c>
      <c r="B93">
        <v>2024</v>
      </c>
      <c r="C93">
        <v>99</v>
      </c>
      <c r="D93">
        <v>2</v>
      </c>
      <c r="E93">
        <v>45305</v>
      </c>
      <c r="G93">
        <v>99</v>
      </c>
      <c r="X93">
        <v>99</v>
      </c>
      <c r="AO93">
        <v>999</v>
      </c>
    </row>
    <row r="94" spans="1:41" x14ac:dyDescent="0.3">
      <c r="A94">
        <v>5</v>
      </c>
      <c r="B94">
        <v>2024</v>
      </c>
      <c r="C94">
        <v>99</v>
      </c>
      <c r="D94">
        <v>3</v>
      </c>
      <c r="E94">
        <v>45306</v>
      </c>
      <c r="F94">
        <v>170</v>
      </c>
      <c r="G94">
        <v>99</v>
      </c>
      <c r="H94">
        <v>5926</v>
      </c>
      <c r="I94">
        <v>82.877401282483703</v>
      </c>
      <c r="J94">
        <v>12.351549009649599</v>
      </c>
      <c r="K94">
        <v>14.628941355674035</v>
      </c>
      <c r="L94">
        <v>14.013542193026788</v>
      </c>
      <c r="M94">
        <v>56.954353896928119</v>
      </c>
      <c r="N94">
        <v>58.913375442142488</v>
      </c>
      <c r="O94">
        <v>11.59248730964466</v>
      </c>
      <c r="P94">
        <v>48.145468392993159</v>
      </c>
      <c r="Q94">
        <v>47.991620111731827</v>
      </c>
      <c r="R94">
        <v>141.21192893401025</v>
      </c>
      <c r="S94">
        <v>143.51446700507611</v>
      </c>
      <c r="T94">
        <v>85.794831517608387</v>
      </c>
      <c r="U94">
        <v>82.734633899164052</v>
      </c>
      <c r="V94">
        <v>2.2773923460244405</v>
      </c>
      <c r="W94">
        <v>60.742659466756685</v>
      </c>
      <c r="X94">
        <v>99</v>
      </c>
      <c r="Y94">
        <v>1979</v>
      </c>
      <c r="AD94">
        <v>3938</v>
      </c>
      <c r="AE94">
        <v>3939</v>
      </c>
      <c r="AF94">
        <v>3938</v>
      </c>
      <c r="AG94">
        <v>3940</v>
      </c>
      <c r="AH94">
        <v>3939</v>
      </c>
      <c r="AI94">
        <v>3938</v>
      </c>
      <c r="AJ94">
        <v>3940</v>
      </c>
      <c r="AK94">
        <v>3940</v>
      </c>
      <c r="AL94">
        <v>3947</v>
      </c>
      <c r="AM94">
        <v>3947</v>
      </c>
      <c r="AO94">
        <v>999</v>
      </c>
    </row>
    <row r="95" spans="1:41" x14ac:dyDescent="0.3">
      <c r="A95">
        <v>5</v>
      </c>
      <c r="B95">
        <v>2024</v>
      </c>
      <c r="C95">
        <v>99</v>
      </c>
      <c r="D95">
        <v>3</v>
      </c>
      <c r="E95">
        <v>45307</v>
      </c>
      <c r="F95">
        <v>170</v>
      </c>
      <c r="G95">
        <v>99</v>
      </c>
      <c r="H95">
        <v>6187</v>
      </c>
      <c r="I95">
        <v>84.648383707774229</v>
      </c>
      <c r="J95">
        <v>13.34330993887248</v>
      </c>
      <c r="K95">
        <v>15.530399458361536</v>
      </c>
      <c r="L95">
        <v>13.983266627427909</v>
      </c>
      <c r="M95">
        <v>58.434709997743184</v>
      </c>
      <c r="N95">
        <v>58.475120659211285</v>
      </c>
      <c r="O95">
        <v>11.63930739824602</v>
      </c>
      <c r="P95">
        <v>49.174109156517808</v>
      </c>
      <c r="Q95">
        <v>48.68700743075884</v>
      </c>
      <c r="R95">
        <v>140.33378408834801</v>
      </c>
      <c r="S95">
        <v>141.59280089988749</v>
      </c>
      <c r="T95">
        <v>87.324643493761371</v>
      </c>
      <c r="U95">
        <v>84.030882352941262</v>
      </c>
      <c r="V95">
        <v>2.1870895194890534</v>
      </c>
      <c r="W95">
        <v>60.344755131727808</v>
      </c>
      <c r="X95">
        <v>99</v>
      </c>
      <c r="Y95">
        <v>1699</v>
      </c>
      <c r="AD95">
        <v>4417</v>
      </c>
      <c r="AE95">
        <v>4431</v>
      </c>
      <c r="AF95">
        <v>4435</v>
      </c>
      <c r="AG95">
        <v>4447</v>
      </c>
      <c r="AH95">
        <v>4434</v>
      </c>
      <c r="AI95">
        <v>4441</v>
      </c>
      <c r="AJ95">
        <v>4437</v>
      </c>
      <c r="AK95">
        <v>4445</v>
      </c>
      <c r="AL95">
        <v>4488</v>
      </c>
      <c r="AM95">
        <v>4488</v>
      </c>
      <c r="AO95">
        <v>999</v>
      </c>
    </row>
    <row r="96" spans="1:41" x14ac:dyDescent="0.3">
      <c r="A96">
        <v>5</v>
      </c>
      <c r="B96">
        <v>2024</v>
      </c>
      <c r="C96">
        <v>99</v>
      </c>
      <c r="D96">
        <v>3</v>
      </c>
      <c r="E96">
        <v>45308</v>
      </c>
      <c r="F96">
        <v>170</v>
      </c>
      <c r="G96">
        <v>99</v>
      </c>
      <c r="H96">
        <v>6024</v>
      </c>
      <c r="I96">
        <v>84.173139110225648</v>
      </c>
      <c r="J96">
        <v>12.347368421052623</v>
      </c>
      <c r="K96">
        <v>14.559020368574188</v>
      </c>
      <c r="L96">
        <v>14.044592592592579</v>
      </c>
      <c r="M96">
        <v>58.42589718719703</v>
      </c>
      <c r="N96">
        <v>59.369830687830706</v>
      </c>
      <c r="O96">
        <v>11.429284848484842</v>
      </c>
      <c r="P96">
        <v>48.259941804073719</v>
      </c>
      <c r="Q96">
        <v>48.252848484848478</v>
      </c>
      <c r="R96">
        <v>132.63563636363637</v>
      </c>
      <c r="S96">
        <v>133.31224242424241</v>
      </c>
      <c r="T96">
        <v>87.417263056092622</v>
      </c>
      <c r="U96">
        <v>83.767649903288145</v>
      </c>
      <c r="V96">
        <v>2.2116519475215628</v>
      </c>
      <c r="W96">
        <v>60.861719787516591</v>
      </c>
      <c r="X96">
        <v>99</v>
      </c>
      <c r="Y96">
        <v>1890</v>
      </c>
      <c r="AD96">
        <v>4123</v>
      </c>
      <c r="AE96">
        <v>4124</v>
      </c>
      <c r="AF96">
        <v>4124</v>
      </c>
      <c r="AG96">
        <v>4125</v>
      </c>
      <c r="AH96">
        <v>4124</v>
      </c>
      <c r="AI96">
        <v>4125</v>
      </c>
      <c r="AJ96">
        <v>4125</v>
      </c>
      <c r="AK96">
        <v>4125</v>
      </c>
      <c r="AL96">
        <v>4136</v>
      </c>
      <c r="AM96">
        <v>4136</v>
      </c>
      <c r="AO96">
        <v>999</v>
      </c>
    </row>
    <row r="97" spans="1:41" x14ac:dyDescent="0.3">
      <c r="A97">
        <v>5</v>
      </c>
      <c r="B97">
        <v>2024</v>
      </c>
      <c r="C97">
        <v>99</v>
      </c>
      <c r="D97">
        <v>3</v>
      </c>
      <c r="E97">
        <v>45309</v>
      </c>
      <c r="F97">
        <v>170</v>
      </c>
      <c r="G97">
        <v>99</v>
      </c>
      <c r="H97">
        <v>5851</v>
      </c>
      <c r="I97">
        <v>84.903079815416021</v>
      </c>
      <c r="J97">
        <v>12.38601363292098</v>
      </c>
      <c r="K97">
        <v>14.46264512872286</v>
      </c>
      <c r="L97">
        <v>14.172153518123652</v>
      </c>
      <c r="M97">
        <v>60.161231701161149</v>
      </c>
      <c r="N97">
        <v>59.194525586354025</v>
      </c>
      <c r="O97">
        <v>11.024880141307094</v>
      </c>
      <c r="P97">
        <v>45.443827316334243</v>
      </c>
      <c r="Q97">
        <v>45.297501892505679</v>
      </c>
      <c r="R97">
        <v>116.61266717133483</v>
      </c>
      <c r="S97">
        <v>118.2518294221549</v>
      </c>
      <c r="T97">
        <v>87.82581132075471</v>
      </c>
      <c r="U97">
        <v>84.888955974842972</v>
      </c>
      <c r="V97">
        <v>2.076631495801875</v>
      </c>
      <c r="W97">
        <v>60.879678687403853</v>
      </c>
      <c r="X97">
        <v>99</v>
      </c>
      <c r="Y97">
        <v>1876</v>
      </c>
      <c r="AD97">
        <v>3961</v>
      </c>
      <c r="AE97">
        <v>3962</v>
      </c>
      <c r="AF97">
        <v>3962</v>
      </c>
      <c r="AG97">
        <v>3963</v>
      </c>
      <c r="AH97">
        <v>3961</v>
      </c>
      <c r="AI97">
        <v>3963</v>
      </c>
      <c r="AJ97">
        <v>3963</v>
      </c>
      <c r="AK97">
        <v>3963</v>
      </c>
      <c r="AL97">
        <v>3975</v>
      </c>
      <c r="AM97">
        <v>3975</v>
      </c>
      <c r="AO97">
        <v>999</v>
      </c>
    </row>
    <row r="98" spans="1:41" x14ac:dyDescent="0.3">
      <c r="A98">
        <v>5</v>
      </c>
      <c r="B98">
        <v>2024</v>
      </c>
      <c r="C98">
        <v>99</v>
      </c>
      <c r="D98">
        <v>3</v>
      </c>
      <c r="E98">
        <v>45310</v>
      </c>
      <c r="F98">
        <v>170</v>
      </c>
      <c r="G98">
        <v>99</v>
      </c>
      <c r="H98">
        <v>4563</v>
      </c>
      <c r="I98">
        <v>83.261253561253525</v>
      </c>
      <c r="J98">
        <v>12.282111436950151</v>
      </c>
      <c r="K98">
        <v>14.830052151238643</v>
      </c>
      <c r="L98">
        <v>14.09853773584906</v>
      </c>
      <c r="M98">
        <v>57.366753585397639</v>
      </c>
      <c r="N98">
        <v>59.077559002022888</v>
      </c>
      <c r="O98">
        <v>11.559661127403064</v>
      </c>
      <c r="P98">
        <v>46.44861337683524</v>
      </c>
      <c r="Q98">
        <v>45.808746736292413</v>
      </c>
      <c r="R98">
        <v>118.1270772238514</v>
      </c>
      <c r="S98">
        <v>118.29749103942652</v>
      </c>
      <c r="T98">
        <v>87.156024683338842</v>
      </c>
      <c r="U98">
        <v>83.102565768106643</v>
      </c>
      <c r="V98">
        <v>2.5479407142884858</v>
      </c>
      <c r="W98">
        <v>60.701512163050609</v>
      </c>
      <c r="X98">
        <v>99</v>
      </c>
      <c r="Y98">
        <v>1483</v>
      </c>
      <c r="AD98">
        <v>3069</v>
      </c>
      <c r="AE98">
        <v>3068</v>
      </c>
      <c r="AF98">
        <v>3068</v>
      </c>
      <c r="AG98">
        <v>3069</v>
      </c>
      <c r="AH98">
        <v>3065</v>
      </c>
      <c r="AI98">
        <v>3064</v>
      </c>
      <c r="AJ98">
        <v>3069</v>
      </c>
      <c r="AK98">
        <v>3069</v>
      </c>
      <c r="AL98">
        <v>3079</v>
      </c>
      <c r="AM98">
        <v>3079</v>
      </c>
      <c r="AO98">
        <v>999</v>
      </c>
    </row>
    <row r="99" spans="1:41" x14ac:dyDescent="0.3">
      <c r="A99">
        <v>5</v>
      </c>
      <c r="B99">
        <v>2024</v>
      </c>
      <c r="C99">
        <v>99</v>
      </c>
      <c r="D99">
        <v>3</v>
      </c>
      <c r="E99">
        <v>45311</v>
      </c>
      <c r="G99">
        <v>99</v>
      </c>
      <c r="X99">
        <v>99</v>
      </c>
      <c r="AO99">
        <v>999</v>
      </c>
    </row>
    <row r="100" spans="1:41" x14ac:dyDescent="0.3">
      <c r="A100">
        <v>5</v>
      </c>
      <c r="B100">
        <v>2024</v>
      </c>
      <c r="C100">
        <v>99</v>
      </c>
      <c r="D100">
        <v>3</v>
      </c>
      <c r="E100">
        <v>45312</v>
      </c>
      <c r="G100">
        <v>99</v>
      </c>
      <c r="X100">
        <v>99</v>
      </c>
      <c r="AO100">
        <v>999</v>
      </c>
    </row>
    <row r="101" spans="1:41" x14ac:dyDescent="0.3">
      <c r="A101">
        <v>5</v>
      </c>
      <c r="B101">
        <v>2024</v>
      </c>
      <c r="C101">
        <v>99</v>
      </c>
      <c r="D101">
        <v>4</v>
      </c>
      <c r="E101">
        <v>45313</v>
      </c>
      <c r="F101">
        <v>170</v>
      </c>
      <c r="G101">
        <v>99</v>
      </c>
      <c r="H101">
        <v>6429</v>
      </c>
      <c r="I101">
        <v>82.375013221340581</v>
      </c>
      <c r="J101">
        <v>12.266118721461201</v>
      </c>
      <c r="K101">
        <v>14.592606115928801</v>
      </c>
      <c r="L101">
        <v>14.480186823992154</v>
      </c>
      <c r="M101">
        <v>57.137790963030561</v>
      </c>
      <c r="N101">
        <v>58.749675516224208</v>
      </c>
      <c r="O101">
        <v>11.38142824549395</v>
      </c>
      <c r="P101">
        <v>45.477288290344653</v>
      </c>
      <c r="Q101">
        <v>45.405979005020527</v>
      </c>
      <c r="R101">
        <v>117.08236367784622</v>
      </c>
      <c r="S101">
        <v>115.91763632215378</v>
      </c>
      <c r="T101">
        <v>87.455054644808683</v>
      </c>
      <c r="U101">
        <v>82.716712204007223</v>
      </c>
      <c r="V101">
        <v>2.3264873944675997</v>
      </c>
      <c r="W101">
        <v>60.656711774770542</v>
      </c>
      <c r="X101">
        <v>99</v>
      </c>
      <c r="Y101">
        <v>2034</v>
      </c>
      <c r="AD101">
        <v>4380</v>
      </c>
      <c r="AE101">
        <v>4382</v>
      </c>
      <c r="AF101">
        <v>4382</v>
      </c>
      <c r="AG101">
        <v>4383</v>
      </c>
      <c r="AH101">
        <v>4381</v>
      </c>
      <c r="AI101">
        <v>4382</v>
      </c>
      <c r="AJ101">
        <v>4383</v>
      </c>
      <c r="AK101">
        <v>4383</v>
      </c>
      <c r="AL101">
        <v>4392</v>
      </c>
      <c r="AM101">
        <v>4392</v>
      </c>
      <c r="AO101">
        <v>999</v>
      </c>
    </row>
    <row r="102" spans="1:41" x14ac:dyDescent="0.3">
      <c r="A102">
        <v>5</v>
      </c>
      <c r="B102">
        <v>2024</v>
      </c>
      <c r="C102">
        <v>99</v>
      </c>
      <c r="D102">
        <v>4</v>
      </c>
      <c r="E102">
        <v>45314</v>
      </c>
      <c r="F102">
        <v>170</v>
      </c>
      <c r="G102">
        <v>99</v>
      </c>
      <c r="H102">
        <v>6137</v>
      </c>
      <c r="I102">
        <v>82.338601922763374</v>
      </c>
      <c r="J102">
        <v>12.410439970171552</v>
      </c>
      <c r="K102">
        <v>14.367693836978136</v>
      </c>
      <c r="L102">
        <v>13.626459923664131</v>
      </c>
      <c r="M102">
        <v>57.276640159045691</v>
      </c>
      <c r="N102">
        <v>58.563422434367467</v>
      </c>
      <c r="O102">
        <v>11.315598609041189</v>
      </c>
      <c r="P102">
        <v>45.909791252485086</v>
      </c>
      <c r="Q102">
        <v>45.275527950310561</v>
      </c>
      <c r="R102">
        <v>114.44024844720498</v>
      </c>
      <c r="S102">
        <v>114.0521609538003</v>
      </c>
      <c r="T102">
        <v>86.408275520317105</v>
      </c>
      <c r="U102">
        <v>82.504658077304057</v>
      </c>
      <c r="V102">
        <v>1.957253866806582</v>
      </c>
      <c r="W102">
        <v>60.992178588887079</v>
      </c>
      <c r="X102">
        <v>99</v>
      </c>
      <c r="Y102">
        <v>2095</v>
      </c>
      <c r="AD102">
        <v>4023</v>
      </c>
      <c r="AE102">
        <v>4024</v>
      </c>
      <c r="AF102">
        <v>4024</v>
      </c>
      <c r="AG102">
        <v>4026</v>
      </c>
      <c r="AH102">
        <v>4024</v>
      </c>
      <c r="AI102">
        <v>4025</v>
      </c>
      <c r="AJ102">
        <v>4025</v>
      </c>
      <c r="AK102">
        <v>4026</v>
      </c>
      <c r="AL102">
        <v>4036</v>
      </c>
      <c r="AM102">
        <v>4036</v>
      </c>
      <c r="AO102">
        <v>999</v>
      </c>
    </row>
    <row r="103" spans="1:41" x14ac:dyDescent="0.3">
      <c r="A103">
        <v>5</v>
      </c>
      <c r="B103">
        <v>2024</v>
      </c>
      <c r="C103">
        <v>99</v>
      </c>
      <c r="D103">
        <v>4</v>
      </c>
      <c r="E103">
        <v>45315</v>
      </c>
      <c r="F103">
        <v>170</v>
      </c>
      <c r="G103">
        <v>99</v>
      </c>
      <c r="H103">
        <v>4889</v>
      </c>
      <c r="I103">
        <v>83.583665371241395</v>
      </c>
      <c r="J103">
        <v>12.225281270681689</v>
      </c>
      <c r="K103">
        <v>14.424354731965636</v>
      </c>
      <c r="L103">
        <v>14.251023031601488</v>
      </c>
      <c r="M103">
        <v>58.60833884844476</v>
      </c>
      <c r="N103">
        <v>58.897721179624753</v>
      </c>
      <c r="O103">
        <v>11.327001985440132</v>
      </c>
      <c r="P103">
        <v>45.494043679682321</v>
      </c>
      <c r="Q103">
        <v>44.64084740152267</v>
      </c>
      <c r="R103">
        <v>115.88745448526979</v>
      </c>
      <c r="S103">
        <v>114.43481138318997</v>
      </c>
      <c r="T103">
        <v>87.791209517514886</v>
      </c>
      <c r="U103">
        <v>83.958559153998621</v>
      </c>
      <c r="V103">
        <v>2.1990734612839447</v>
      </c>
      <c r="W103">
        <v>60.877889138883198</v>
      </c>
      <c r="X103">
        <v>99</v>
      </c>
      <c r="Y103">
        <v>1865</v>
      </c>
      <c r="AD103">
        <v>3022</v>
      </c>
      <c r="AE103">
        <v>3022</v>
      </c>
      <c r="AF103">
        <v>3022</v>
      </c>
      <c r="AG103">
        <v>3022</v>
      </c>
      <c r="AH103">
        <v>3022</v>
      </c>
      <c r="AI103">
        <v>3021</v>
      </c>
      <c r="AJ103">
        <v>3021</v>
      </c>
      <c r="AK103">
        <v>3022</v>
      </c>
      <c r="AL103">
        <v>3026</v>
      </c>
      <c r="AM103">
        <v>3026</v>
      </c>
      <c r="AO103">
        <v>999</v>
      </c>
    </row>
    <row r="104" spans="1:41" x14ac:dyDescent="0.3">
      <c r="A104">
        <v>5</v>
      </c>
      <c r="B104">
        <v>2024</v>
      </c>
      <c r="C104">
        <v>99</v>
      </c>
      <c r="D104">
        <v>4</v>
      </c>
      <c r="E104">
        <v>45316</v>
      </c>
      <c r="F104">
        <v>170</v>
      </c>
      <c r="G104">
        <v>99</v>
      </c>
      <c r="H104">
        <v>6519</v>
      </c>
      <c r="I104">
        <v>83.304480748580687</v>
      </c>
      <c r="J104">
        <v>12.562805391743888</v>
      </c>
      <c r="K104">
        <v>14.76951578947369</v>
      </c>
      <c r="L104">
        <v>14.429526255707763</v>
      </c>
      <c r="M104">
        <v>58.535115789473743</v>
      </c>
      <c r="N104">
        <v>58.746753926701615</v>
      </c>
      <c r="O104">
        <v>11.325657756261856</v>
      </c>
      <c r="P104">
        <v>46.204588507682608</v>
      </c>
      <c r="Q104">
        <v>45.973468098547059</v>
      </c>
      <c r="R104">
        <v>119.52388970743002</v>
      </c>
      <c r="S104">
        <v>121.0795621974321</v>
      </c>
      <c r="T104">
        <v>87.863911036508455</v>
      </c>
      <c r="U104">
        <v>84.033613092740225</v>
      </c>
      <c r="V104">
        <v>2.2067103977297986</v>
      </c>
      <c r="W104">
        <v>60.695045252339312</v>
      </c>
      <c r="X104">
        <v>99</v>
      </c>
      <c r="Y104">
        <v>1719</v>
      </c>
      <c r="AD104">
        <v>4748</v>
      </c>
      <c r="AE104">
        <v>4750</v>
      </c>
      <c r="AF104">
        <v>4750</v>
      </c>
      <c r="AG104">
        <v>4751</v>
      </c>
      <c r="AH104">
        <v>4751</v>
      </c>
      <c r="AI104">
        <v>4749</v>
      </c>
      <c r="AJ104">
        <v>4751</v>
      </c>
      <c r="AK104">
        <v>4751</v>
      </c>
      <c r="AL104">
        <v>4766</v>
      </c>
      <c r="AM104">
        <v>4766</v>
      </c>
      <c r="AO104">
        <v>999</v>
      </c>
    </row>
    <row r="105" spans="1:41" x14ac:dyDescent="0.3">
      <c r="A105">
        <v>5</v>
      </c>
      <c r="B105">
        <v>2024</v>
      </c>
      <c r="C105">
        <v>99</v>
      </c>
      <c r="D105">
        <v>4</v>
      </c>
      <c r="E105">
        <v>45317</v>
      </c>
      <c r="F105">
        <v>170</v>
      </c>
      <c r="G105">
        <v>99</v>
      </c>
      <c r="H105">
        <v>4013</v>
      </c>
      <c r="I105">
        <v>82.829740842262822</v>
      </c>
      <c r="J105">
        <v>12.185046728971972</v>
      </c>
      <c r="K105">
        <v>14.269545859305429</v>
      </c>
      <c r="L105">
        <v>14.326294617563724</v>
      </c>
      <c r="M105">
        <v>57.172395369545917</v>
      </c>
      <c r="N105">
        <v>58.891813031161448</v>
      </c>
      <c r="O105">
        <v>11.393057409879876</v>
      </c>
      <c r="P105">
        <v>46.285269247886077</v>
      </c>
      <c r="Q105">
        <v>45.516042780748656</v>
      </c>
      <c r="R105">
        <v>120.39697374276813</v>
      </c>
      <c r="S105">
        <v>117.51846906987092</v>
      </c>
      <c r="T105">
        <v>88.061860258121783</v>
      </c>
      <c r="U105">
        <v>82.654027592345315</v>
      </c>
      <c r="V105">
        <v>2.0844991303334623</v>
      </c>
      <c r="W105">
        <v>60.754547719910299</v>
      </c>
      <c r="X105">
        <v>99</v>
      </c>
      <c r="Y105">
        <v>1765</v>
      </c>
      <c r="AD105">
        <v>2247</v>
      </c>
      <c r="AE105">
        <v>2246</v>
      </c>
      <c r="AF105">
        <v>2246</v>
      </c>
      <c r="AG105">
        <v>2247</v>
      </c>
      <c r="AH105">
        <v>2247</v>
      </c>
      <c r="AI105">
        <v>2244</v>
      </c>
      <c r="AJ105">
        <v>2247</v>
      </c>
      <c r="AK105">
        <v>2247</v>
      </c>
      <c r="AL105">
        <v>2247</v>
      </c>
      <c r="AM105">
        <v>2247</v>
      </c>
      <c r="AO105">
        <v>999</v>
      </c>
    </row>
    <row r="106" spans="1:41" x14ac:dyDescent="0.3">
      <c r="A106">
        <v>5</v>
      </c>
      <c r="B106">
        <v>2024</v>
      </c>
      <c r="C106">
        <v>99</v>
      </c>
      <c r="D106">
        <v>4</v>
      </c>
      <c r="E106">
        <v>45318</v>
      </c>
      <c r="G106">
        <v>99</v>
      </c>
      <c r="X106">
        <v>99</v>
      </c>
      <c r="AO106">
        <v>999</v>
      </c>
    </row>
    <row r="107" spans="1:41" x14ac:dyDescent="0.3">
      <c r="A107">
        <v>5</v>
      </c>
      <c r="B107">
        <v>2024</v>
      </c>
      <c r="C107">
        <v>99</v>
      </c>
      <c r="D107">
        <v>4</v>
      </c>
      <c r="E107">
        <v>45319</v>
      </c>
      <c r="G107">
        <v>99</v>
      </c>
      <c r="X107">
        <v>99</v>
      </c>
      <c r="AO107">
        <v>999</v>
      </c>
    </row>
    <row r="108" spans="1:41" x14ac:dyDescent="0.3">
      <c r="A108">
        <v>5</v>
      </c>
      <c r="B108">
        <v>2024</v>
      </c>
      <c r="C108">
        <v>99</v>
      </c>
      <c r="D108">
        <v>5</v>
      </c>
      <c r="E108">
        <v>45320</v>
      </c>
      <c r="F108">
        <v>170</v>
      </c>
      <c r="G108">
        <v>99</v>
      </c>
      <c r="H108">
        <v>6538</v>
      </c>
      <c r="I108">
        <v>83.877314163352381</v>
      </c>
      <c r="J108">
        <v>12.723689631494688</v>
      </c>
      <c r="K108">
        <v>14.940640732265477</v>
      </c>
      <c r="L108">
        <v>14.36251160631382</v>
      </c>
      <c r="M108">
        <v>58.384988558352511</v>
      </c>
      <c r="N108">
        <v>58.983016759776497</v>
      </c>
      <c r="O108">
        <v>11.278352402745895</v>
      </c>
      <c r="P108">
        <v>45.378489702517186</v>
      </c>
      <c r="Q108">
        <v>45.164719358533802</v>
      </c>
      <c r="R108">
        <v>119.1821510297483</v>
      </c>
      <c r="S108">
        <v>120.7013729977117</v>
      </c>
      <c r="T108">
        <v>87.383378995433773</v>
      </c>
      <c r="U108">
        <v>84.198173515981807</v>
      </c>
      <c r="V108">
        <v>2.2169511007707912</v>
      </c>
      <c r="W108">
        <v>60.504435607219342</v>
      </c>
      <c r="X108">
        <v>99</v>
      </c>
      <c r="Y108">
        <v>2148</v>
      </c>
      <c r="AD108">
        <v>4369</v>
      </c>
      <c r="AE108">
        <v>4370</v>
      </c>
      <c r="AF108">
        <v>4370</v>
      </c>
      <c r="AG108">
        <v>4370</v>
      </c>
      <c r="AH108">
        <v>4370</v>
      </c>
      <c r="AI108">
        <v>4365</v>
      </c>
      <c r="AJ108">
        <v>4370</v>
      </c>
      <c r="AK108">
        <v>4370</v>
      </c>
      <c r="AL108">
        <v>4380</v>
      </c>
      <c r="AM108">
        <v>4380</v>
      </c>
      <c r="AO108">
        <v>999</v>
      </c>
    </row>
    <row r="109" spans="1:41" x14ac:dyDescent="0.3">
      <c r="A109">
        <v>5</v>
      </c>
      <c r="B109">
        <v>2024</v>
      </c>
      <c r="C109">
        <v>99</v>
      </c>
      <c r="D109">
        <v>5</v>
      </c>
      <c r="E109">
        <v>45321</v>
      </c>
      <c r="F109">
        <v>170</v>
      </c>
      <c r="G109">
        <v>99</v>
      </c>
      <c r="H109">
        <v>6387</v>
      </c>
      <c r="I109">
        <v>81.565871301079781</v>
      </c>
      <c r="J109">
        <v>12.012219227313544</v>
      </c>
      <c r="K109">
        <v>14.12319784414999</v>
      </c>
      <c r="L109">
        <v>14.282745302714002</v>
      </c>
      <c r="M109">
        <v>57.626454075903901</v>
      </c>
      <c r="N109">
        <v>58.699670846395023</v>
      </c>
      <c r="O109">
        <v>11.201796541657224</v>
      </c>
      <c r="P109">
        <v>46.128061109862969</v>
      </c>
      <c r="Q109">
        <v>45.529979788906338</v>
      </c>
      <c r="R109">
        <v>118.33887267011002</v>
      </c>
      <c r="S109">
        <v>117.49854030990342</v>
      </c>
      <c r="T109">
        <v>86.375123042505393</v>
      </c>
      <c r="U109">
        <v>82.513154362416017</v>
      </c>
      <c r="V109">
        <v>2.1109786168364466</v>
      </c>
      <c r="W109">
        <v>60.934241427900417</v>
      </c>
      <c r="X109">
        <v>99</v>
      </c>
      <c r="Y109">
        <v>1914</v>
      </c>
      <c r="AD109">
        <v>4452</v>
      </c>
      <c r="AE109">
        <v>4453</v>
      </c>
      <c r="AF109">
        <v>4452</v>
      </c>
      <c r="AG109">
        <v>4453</v>
      </c>
      <c r="AH109">
        <v>4451</v>
      </c>
      <c r="AI109">
        <v>4453</v>
      </c>
      <c r="AJ109">
        <v>4453</v>
      </c>
      <c r="AK109">
        <v>4453</v>
      </c>
      <c r="AL109">
        <v>4470</v>
      </c>
      <c r="AM109">
        <v>4470</v>
      </c>
      <c r="AO109">
        <v>999</v>
      </c>
    </row>
    <row r="110" spans="1:41" x14ac:dyDescent="0.3">
      <c r="A110">
        <v>5</v>
      </c>
      <c r="B110">
        <v>2024</v>
      </c>
      <c r="C110">
        <v>99</v>
      </c>
      <c r="D110">
        <v>5</v>
      </c>
      <c r="E110">
        <v>45322</v>
      </c>
      <c r="F110">
        <v>170</v>
      </c>
      <c r="G110">
        <v>99</v>
      </c>
      <c r="H110">
        <v>6602</v>
      </c>
      <c r="I110">
        <v>83.855068161162819</v>
      </c>
      <c r="J110">
        <v>12.510243016125372</v>
      </c>
      <c r="K110">
        <v>14.971480472297946</v>
      </c>
      <c r="L110">
        <v>14.323681293302551</v>
      </c>
      <c r="M110">
        <v>58.734786557674816</v>
      </c>
      <c r="N110">
        <v>58.698807763401021</v>
      </c>
      <c r="O110">
        <v>11.321271282633312</v>
      </c>
      <c r="P110">
        <v>45.403405221339405</v>
      </c>
      <c r="Q110">
        <v>44.760336210813264</v>
      </c>
      <c r="R110">
        <v>116.83473325766175</v>
      </c>
      <c r="S110">
        <v>118.5234960272418</v>
      </c>
      <c r="T110">
        <v>87.284051432438474</v>
      </c>
      <c r="U110">
        <v>84.12849086397469</v>
      </c>
      <c r="V110">
        <v>2.4612374561725718</v>
      </c>
      <c r="W110">
        <v>60.525598303544399</v>
      </c>
      <c r="X110">
        <v>99</v>
      </c>
      <c r="Y110">
        <v>2164</v>
      </c>
      <c r="AD110">
        <v>4403</v>
      </c>
      <c r="AE110">
        <v>4404</v>
      </c>
      <c r="AF110">
        <v>4405</v>
      </c>
      <c r="AG110">
        <v>4405</v>
      </c>
      <c r="AH110">
        <v>4405</v>
      </c>
      <c r="AI110">
        <v>4402</v>
      </c>
      <c r="AJ110">
        <v>4405</v>
      </c>
      <c r="AK110">
        <v>4405</v>
      </c>
      <c r="AL110">
        <v>4433</v>
      </c>
      <c r="AM110">
        <v>4433</v>
      </c>
      <c r="AO110">
        <v>999</v>
      </c>
    </row>
    <row r="111" spans="1:41" x14ac:dyDescent="0.3">
      <c r="A111">
        <v>5</v>
      </c>
      <c r="B111">
        <v>2024</v>
      </c>
      <c r="C111">
        <v>99</v>
      </c>
      <c r="D111">
        <v>5</v>
      </c>
      <c r="E111">
        <v>45323</v>
      </c>
      <c r="F111">
        <v>170</v>
      </c>
      <c r="G111">
        <v>99</v>
      </c>
      <c r="H111">
        <v>6385</v>
      </c>
      <c r="I111">
        <v>82.323063429913759</v>
      </c>
      <c r="J111">
        <v>12.359566787003597</v>
      </c>
      <c r="K111">
        <v>14.646254512635387</v>
      </c>
      <c r="L111">
        <v>13.9797776628749</v>
      </c>
      <c r="M111">
        <v>58.140613718411366</v>
      </c>
      <c r="N111">
        <v>57.996039296794237</v>
      </c>
      <c r="O111">
        <v>11.257761732852012</v>
      </c>
      <c r="P111">
        <v>45.787714543812093</v>
      </c>
      <c r="Q111">
        <v>45.731376975169297</v>
      </c>
      <c r="R111">
        <v>117.53429602888085</v>
      </c>
      <c r="S111">
        <v>118.66290613718409</v>
      </c>
      <c r="T111">
        <v>87.035778577857883</v>
      </c>
      <c r="U111">
        <v>83.569621962196081</v>
      </c>
      <c r="V111">
        <v>2.2866877256317912</v>
      </c>
      <c r="W111">
        <v>60.789506656225534</v>
      </c>
      <c r="X111">
        <v>99</v>
      </c>
      <c r="Y111">
        <v>1934</v>
      </c>
      <c r="AD111">
        <v>4432</v>
      </c>
      <c r="AE111">
        <v>4432</v>
      </c>
      <c r="AF111">
        <v>4430</v>
      </c>
      <c r="AG111">
        <v>4432</v>
      </c>
      <c r="AH111">
        <v>4428</v>
      </c>
      <c r="AI111">
        <v>4430</v>
      </c>
      <c r="AJ111">
        <v>4432</v>
      </c>
      <c r="AK111">
        <v>4432</v>
      </c>
      <c r="AL111">
        <v>4444</v>
      </c>
      <c r="AM111">
        <v>4444</v>
      </c>
      <c r="AO111">
        <v>999</v>
      </c>
    </row>
    <row r="112" spans="1:41" x14ac:dyDescent="0.3">
      <c r="A112">
        <v>5</v>
      </c>
      <c r="B112">
        <v>2024</v>
      </c>
      <c r="C112">
        <v>99</v>
      </c>
      <c r="D112">
        <v>5</v>
      </c>
      <c r="E112">
        <v>45324</v>
      </c>
      <c r="F112">
        <v>170</v>
      </c>
      <c r="G112">
        <v>99</v>
      </c>
      <c r="H112">
        <v>3701</v>
      </c>
      <c r="I112">
        <v>83.700970008105941</v>
      </c>
      <c r="J112">
        <v>12.22010789602747</v>
      </c>
      <c r="K112">
        <v>14.766159882295225</v>
      </c>
      <c r="L112">
        <v>14.16449152542371</v>
      </c>
      <c r="M112">
        <v>57.843845022069743</v>
      </c>
      <c r="N112">
        <v>58.640157384987823</v>
      </c>
      <c r="O112">
        <v>11.174203040706283</v>
      </c>
      <c r="P112">
        <v>47.798331697742888</v>
      </c>
      <c r="Q112">
        <v>46.949975478175581</v>
      </c>
      <c r="R112">
        <v>113.51446787641</v>
      </c>
      <c r="S112">
        <v>114.36635605689064</v>
      </c>
      <c r="T112">
        <v>87.878239608802019</v>
      </c>
      <c r="U112">
        <v>83.326748166259392</v>
      </c>
      <c r="V112">
        <v>2.5460519862677562</v>
      </c>
      <c r="W112">
        <v>60.670629559578494</v>
      </c>
      <c r="X112">
        <v>99</v>
      </c>
      <c r="Y112">
        <v>1652</v>
      </c>
      <c r="AD112">
        <v>2039</v>
      </c>
      <c r="AE112">
        <v>2039</v>
      </c>
      <c r="AF112">
        <v>2039</v>
      </c>
      <c r="AG112">
        <v>2039</v>
      </c>
      <c r="AH112">
        <v>2038</v>
      </c>
      <c r="AI112">
        <v>2039</v>
      </c>
      <c r="AJ112">
        <v>2039</v>
      </c>
      <c r="AK112">
        <v>2039</v>
      </c>
      <c r="AL112">
        <v>2045</v>
      </c>
      <c r="AM112">
        <v>2045</v>
      </c>
      <c r="AO112">
        <v>999</v>
      </c>
    </row>
    <row r="113" spans="1:41" x14ac:dyDescent="0.3">
      <c r="A113">
        <v>5</v>
      </c>
      <c r="B113">
        <v>2024</v>
      </c>
      <c r="C113">
        <v>99</v>
      </c>
      <c r="D113">
        <v>5</v>
      </c>
      <c r="E113">
        <v>45325</v>
      </c>
      <c r="G113">
        <v>99</v>
      </c>
      <c r="X113">
        <v>99</v>
      </c>
      <c r="AO113">
        <v>999</v>
      </c>
    </row>
    <row r="114" spans="1:41" x14ac:dyDescent="0.3">
      <c r="A114">
        <v>5</v>
      </c>
      <c r="B114">
        <v>2024</v>
      </c>
      <c r="C114">
        <v>99</v>
      </c>
      <c r="D114">
        <v>5</v>
      </c>
      <c r="E114">
        <v>45326</v>
      </c>
      <c r="G114">
        <v>99</v>
      </c>
      <c r="X114">
        <v>99</v>
      </c>
      <c r="AO114">
        <v>999</v>
      </c>
    </row>
    <row r="115" spans="1:41" x14ac:dyDescent="0.3">
      <c r="A115">
        <v>5</v>
      </c>
      <c r="B115">
        <v>2024</v>
      </c>
      <c r="C115">
        <v>99</v>
      </c>
      <c r="D115">
        <v>6</v>
      </c>
      <c r="E115">
        <v>45327</v>
      </c>
      <c r="F115">
        <v>170</v>
      </c>
      <c r="G115">
        <v>99</v>
      </c>
      <c r="H115">
        <v>5968</v>
      </c>
      <c r="I115">
        <v>82.470454088471556</v>
      </c>
      <c r="J115">
        <v>12.24183266932271</v>
      </c>
      <c r="K115">
        <v>14.441463414634097</v>
      </c>
      <c r="L115">
        <v>14.18400928792572</v>
      </c>
      <c r="M115">
        <v>57.284121453459377</v>
      </c>
      <c r="N115">
        <v>57.934262125903025</v>
      </c>
      <c r="O115">
        <v>11.39795969146547</v>
      </c>
      <c r="P115">
        <v>45.733316733067745</v>
      </c>
      <c r="Q115">
        <v>45.486560477849679</v>
      </c>
      <c r="R115">
        <v>121.34892981582878</v>
      </c>
      <c r="S115">
        <v>120.61980592187111</v>
      </c>
      <c r="T115">
        <v>87.408844720496901</v>
      </c>
      <c r="U115">
        <v>82.780372670807381</v>
      </c>
      <c r="V115">
        <v>2.1996307453113837</v>
      </c>
      <c r="W115">
        <v>60.768599195710465</v>
      </c>
      <c r="X115">
        <v>99</v>
      </c>
      <c r="Y115">
        <v>1938</v>
      </c>
      <c r="AD115">
        <v>4016</v>
      </c>
      <c r="AE115">
        <v>4018</v>
      </c>
      <c r="AF115">
        <v>4018</v>
      </c>
      <c r="AG115">
        <v>4019</v>
      </c>
      <c r="AH115">
        <v>4016</v>
      </c>
      <c r="AI115">
        <v>4018</v>
      </c>
      <c r="AJ115">
        <v>4018</v>
      </c>
      <c r="AK115">
        <v>4019</v>
      </c>
      <c r="AL115">
        <v>4025</v>
      </c>
      <c r="AM115">
        <v>4025</v>
      </c>
      <c r="AO115">
        <v>999</v>
      </c>
    </row>
    <row r="116" spans="1:41" x14ac:dyDescent="0.3">
      <c r="A116">
        <v>5</v>
      </c>
      <c r="B116">
        <v>2024</v>
      </c>
      <c r="C116">
        <v>99</v>
      </c>
      <c r="D116">
        <v>6</v>
      </c>
      <c r="E116">
        <v>45328</v>
      </c>
      <c r="F116">
        <v>170</v>
      </c>
      <c r="G116">
        <v>99</v>
      </c>
      <c r="H116">
        <v>5998</v>
      </c>
      <c r="I116">
        <v>82.64770423474485</v>
      </c>
      <c r="J116">
        <v>12.628360776603584</v>
      </c>
      <c r="K116">
        <v>14.993022113022112</v>
      </c>
      <c r="L116">
        <v>14.071746198217078</v>
      </c>
      <c r="M116">
        <v>59.063783783783791</v>
      </c>
      <c r="N116">
        <v>58.434141732283507</v>
      </c>
      <c r="O116">
        <v>11.464898059444748</v>
      </c>
      <c r="P116">
        <v>46.120117907148121</v>
      </c>
      <c r="Q116">
        <v>46.036855036855037</v>
      </c>
      <c r="R116">
        <v>118.7722918201916</v>
      </c>
      <c r="S116">
        <v>121.30066322770816</v>
      </c>
      <c r="T116">
        <v>87.558531211750193</v>
      </c>
      <c r="U116">
        <v>84.765679314565489</v>
      </c>
      <c r="V116">
        <v>2.3646613364185263</v>
      </c>
      <c r="W116">
        <v>60.626875625208399</v>
      </c>
      <c r="X116">
        <v>99</v>
      </c>
      <c r="Y116">
        <v>1905</v>
      </c>
      <c r="AD116">
        <v>4069</v>
      </c>
      <c r="AE116">
        <v>4070</v>
      </c>
      <c r="AF116">
        <v>4070</v>
      </c>
      <c r="AG116">
        <v>4071</v>
      </c>
      <c r="AH116">
        <v>4071</v>
      </c>
      <c r="AI116">
        <v>4070</v>
      </c>
      <c r="AJ116">
        <v>4071</v>
      </c>
      <c r="AK116">
        <v>4071</v>
      </c>
      <c r="AL116">
        <v>4085</v>
      </c>
      <c r="AM116">
        <v>4085</v>
      </c>
      <c r="AO116">
        <v>999</v>
      </c>
    </row>
    <row r="117" spans="1:41" x14ac:dyDescent="0.3">
      <c r="A117">
        <v>5</v>
      </c>
      <c r="B117">
        <v>2024</v>
      </c>
      <c r="C117">
        <v>99</v>
      </c>
      <c r="D117">
        <v>6</v>
      </c>
      <c r="E117">
        <v>45329</v>
      </c>
      <c r="F117">
        <v>170</v>
      </c>
      <c r="G117">
        <v>99</v>
      </c>
      <c r="H117">
        <v>5559</v>
      </c>
      <c r="I117">
        <v>82.998711998560921</v>
      </c>
      <c r="J117">
        <v>12.439754207854691</v>
      </c>
      <c r="K117">
        <v>14.619444444444396</v>
      </c>
      <c r="L117">
        <v>14.330963251670379</v>
      </c>
      <c r="M117">
        <v>58.367895299145317</v>
      </c>
      <c r="N117">
        <v>58.747208913649139</v>
      </c>
      <c r="O117">
        <v>11.563461538461461</v>
      </c>
      <c r="P117">
        <v>46.330483569329409</v>
      </c>
      <c r="Q117">
        <v>45.83600427350428</v>
      </c>
      <c r="R117">
        <v>124.0974893162393</v>
      </c>
      <c r="S117">
        <v>123.96474358974361</v>
      </c>
      <c r="T117">
        <v>87.587490018632295</v>
      </c>
      <c r="U117">
        <v>83.726537130689252</v>
      </c>
      <c r="V117">
        <v>2.1796902365897046</v>
      </c>
      <c r="W117">
        <v>60.610001798884689</v>
      </c>
      <c r="X117">
        <v>99</v>
      </c>
      <c r="Y117">
        <v>1795</v>
      </c>
      <c r="AD117">
        <v>3743</v>
      </c>
      <c r="AE117">
        <v>3744</v>
      </c>
      <c r="AF117">
        <v>3744</v>
      </c>
      <c r="AG117">
        <v>3744</v>
      </c>
      <c r="AH117">
        <v>3743</v>
      </c>
      <c r="AI117">
        <v>3744</v>
      </c>
      <c r="AJ117">
        <v>3744</v>
      </c>
      <c r="AK117">
        <v>3744</v>
      </c>
      <c r="AL117">
        <v>3757</v>
      </c>
      <c r="AM117">
        <v>3757</v>
      </c>
      <c r="AO117">
        <v>999</v>
      </c>
    </row>
    <row r="118" spans="1:41" x14ac:dyDescent="0.3">
      <c r="A118">
        <v>5</v>
      </c>
      <c r="B118">
        <v>2024</v>
      </c>
      <c r="C118">
        <v>99</v>
      </c>
      <c r="D118">
        <v>6</v>
      </c>
      <c r="E118">
        <v>45330</v>
      </c>
      <c r="F118">
        <v>170</v>
      </c>
      <c r="G118">
        <v>99</v>
      </c>
      <c r="H118">
        <v>6507</v>
      </c>
      <c r="I118">
        <v>83.726746580605393</v>
      </c>
      <c r="J118">
        <v>12.47280000000001</v>
      </c>
      <c r="K118">
        <v>14.697711619640076</v>
      </c>
      <c r="L118">
        <v>14.461519879214896</v>
      </c>
      <c r="M118">
        <v>58.523217062874991</v>
      </c>
      <c r="N118">
        <v>58.942190332326291</v>
      </c>
      <c r="O118">
        <v>11.355274261603363</v>
      </c>
      <c r="P118">
        <v>46.01376859871197</v>
      </c>
      <c r="Q118">
        <v>45.706796979120391</v>
      </c>
      <c r="R118">
        <v>125.5212080834999</v>
      </c>
      <c r="S118">
        <v>125.27026426826561</v>
      </c>
      <c r="T118">
        <v>87.738239858124558</v>
      </c>
      <c r="U118">
        <v>84.168255375748416</v>
      </c>
      <c r="V118">
        <v>2.2249116196400665</v>
      </c>
      <c r="W118">
        <v>60.606270170585518</v>
      </c>
      <c r="X118">
        <v>99</v>
      </c>
      <c r="Y118">
        <v>1986</v>
      </c>
      <c r="AD118">
        <v>4500</v>
      </c>
      <c r="AE118">
        <v>4501</v>
      </c>
      <c r="AF118">
        <v>4503</v>
      </c>
      <c r="AG118">
        <v>4503</v>
      </c>
      <c r="AH118">
        <v>4503</v>
      </c>
      <c r="AI118">
        <v>4502</v>
      </c>
      <c r="AJ118">
        <v>4503</v>
      </c>
      <c r="AK118">
        <v>4503</v>
      </c>
      <c r="AL118">
        <v>4511</v>
      </c>
      <c r="AM118">
        <v>4511</v>
      </c>
      <c r="AO118">
        <v>999</v>
      </c>
    </row>
    <row r="119" spans="1:41" x14ac:dyDescent="0.3">
      <c r="A119">
        <v>5</v>
      </c>
      <c r="B119">
        <v>2024</v>
      </c>
      <c r="C119">
        <v>99</v>
      </c>
      <c r="D119">
        <v>6</v>
      </c>
      <c r="E119">
        <v>45331</v>
      </c>
      <c r="F119">
        <v>170</v>
      </c>
      <c r="G119">
        <v>99</v>
      </c>
      <c r="H119">
        <v>4761</v>
      </c>
      <c r="I119">
        <v>84.053169502205265</v>
      </c>
      <c r="J119">
        <v>12.418282548476476</v>
      </c>
      <c r="K119">
        <v>14.703076923076896</v>
      </c>
      <c r="L119">
        <v>14.144766977363499</v>
      </c>
      <c r="M119">
        <v>58.028738461538445</v>
      </c>
      <c r="N119">
        <v>58.515492676431343</v>
      </c>
      <c r="O119">
        <v>11.396430769230763</v>
      </c>
      <c r="P119">
        <v>46.125846153846162</v>
      </c>
      <c r="Q119">
        <v>45.356219211822655</v>
      </c>
      <c r="R119">
        <v>127.10615384615382</v>
      </c>
      <c r="S119">
        <v>128.46030769230765</v>
      </c>
      <c r="T119">
        <v>87.27031010132032</v>
      </c>
      <c r="U119">
        <v>83.804728277555853</v>
      </c>
      <c r="V119">
        <v>2.2847943746004158</v>
      </c>
      <c r="W119">
        <v>60.658475110270949</v>
      </c>
      <c r="X119">
        <v>99</v>
      </c>
      <c r="Y119">
        <v>1502</v>
      </c>
      <c r="AD119">
        <v>3249</v>
      </c>
      <c r="AE119">
        <v>3250</v>
      </c>
      <c r="AF119">
        <v>3249</v>
      </c>
      <c r="AG119">
        <v>3250</v>
      </c>
      <c r="AH119">
        <v>3250</v>
      </c>
      <c r="AI119">
        <v>3248</v>
      </c>
      <c r="AJ119">
        <v>3250</v>
      </c>
      <c r="AK119">
        <v>3250</v>
      </c>
      <c r="AL119">
        <v>3257</v>
      </c>
      <c r="AM119">
        <v>3257</v>
      </c>
      <c r="AO119">
        <v>999</v>
      </c>
    </row>
    <row r="120" spans="1:41" x14ac:dyDescent="0.3">
      <c r="A120">
        <v>5</v>
      </c>
      <c r="B120">
        <v>2024</v>
      </c>
      <c r="C120">
        <v>99</v>
      </c>
      <c r="D120">
        <v>6</v>
      </c>
      <c r="E120">
        <v>45332</v>
      </c>
      <c r="G120">
        <v>99</v>
      </c>
      <c r="X120">
        <v>99</v>
      </c>
      <c r="AO120">
        <v>999</v>
      </c>
    </row>
    <row r="121" spans="1:41" x14ac:dyDescent="0.3">
      <c r="A121">
        <v>5</v>
      </c>
      <c r="B121">
        <v>2024</v>
      </c>
      <c r="C121">
        <v>99</v>
      </c>
      <c r="D121">
        <v>6</v>
      </c>
      <c r="E121">
        <v>45333</v>
      </c>
      <c r="F121">
        <v>170</v>
      </c>
      <c r="G121">
        <v>99</v>
      </c>
      <c r="H121">
        <v>3</v>
      </c>
      <c r="I121">
        <v>86.17333333333336</v>
      </c>
      <c r="L121">
        <v>12.6</v>
      </c>
      <c r="N121">
        <v>56.16666666666665</v>
      </c>
      <c r="W121">
        <v>61.66666666666665</v>
      </c>
      <c r="X121">
        <v>99</v>
      </c>
      <c r="Y121">
        <v>3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O121">
        <v>999</v>
      </c>
    </row>
    <row r="122" spans="1:41" x14ac:dyDescent="0.3">
      <c r="A122">
        <v>5</v>
      </c>
      <c r="B122">
        <v>2024</v>
      </c>
      <c r="C122">
        <v>99</v>
      </c>
      <c r="D122">
        <v>7</v>
      </c>
      <c r="E122">
        <v>45334</v>
      </c>
      <c r="F122">
        <v>170</v>
      </c>
      <c r="G122">
        <v>99</v>
      </c>
      <c r="H122">
        <v>6687</v>
      </c>
      <c r="I122">
        <v>83.039295648272685</v>
      </c>
      <c r="J122">
        <v>12.472665916760379</v>
      </c>
      <c r="K122">
        <v>14.557049696424604</v>
      </c>
      <c r="L122">
        <v>14.011202872531417</v>
      </c>
      <c r="M122">
        <v>58.00580166404324</v>
      </c>
      <c r="N122">
        <v>59.142221723518638</v>
      </c>
      <c r="O122">
        <v>11.654676258992785</v>
      </c>
      <c r="P122">
        <v>45.564454443194592</v>
      </c>
      <c r="Q122">
        <v>45.03372302158273</v>
      </c>
      <c r="R122">
        <v>123.61119856082752</v>
      </c>
      <c r="S122">
        <v>124.28259892086329</v>
      </c>
      <c r="T122">
        <v>86.454994388327577</v>
      </c>
      <c r="U122">
        <v>83.834882154882379</v>
      </c>
      <c r="V122">
        <v>2.0843837796642255</v>
      </c>
      <c r="W122">
        <v>60.808733363242126</v>
      </c>
      <c r="X122">
        <v>99</v>
      </c>
      <c r="Y122">
        <v>2228</v>
      </c>
      <c r="AD122">
        <v>4445</v>
      </c>
      <c r="AE122">
        <v>4447</v>
      </c>
      <c r="AF122">
        <v>4447</v>
      </c>
      <c r="AG122">
        <v>4448</v>
      </c>
      <c r="AH122">
        <v>4445</v>
      </c>
      <c r="AI122">
        <v>4448</v>
      </c>
      <c r="AJ122">
        <v>4447</v>
      </c>
      <c r="AK122">
        <v>4448</v>
      </c>
      <c r="AL122">
        <v>4455</v>
      </c>
      <c r="AM122">
        <v>4455</v>
      </c>
      <c r="AO122">
        <v>999</v>
      </c>
    </row>
    <row r="123" spans="1:41" x14ac:dyDescent="0.3">
      <c r="A123">
        <v>5</v>
      </c>
      <c r="B123">
        <v>2024</v>
      </c>
      <c r="C123">
        <v>99</v>
      </c>
      <c r="D123">
        <v>7</v>
      </c>
      <c r="E123">
        <v>45335</v>
      </c>
      <c r="F123">
        <v>170</v>
      </c>
      <c r="G123">
        <v>99</v>
      </c>
      <c r="H123">
        <v>6140</v>
      </c>
      <c r="I123">
        <v>83.597073289901985</v>
      </c>
      <c r="J123">
        <v>12.686626139817657</v>
      </c>
      <c r="K123">
        <v>14.935258358662598</v>
      </c>
      <c r="L123">
        <v>14.23999542124543</v>
      </c>
      <c r="M123">
        <v>58.62548125633225</v>
      </c>
      <c r="N123">
        <v>58.084436813186791</v>
      </c>
      <c r="O123">
        <v>11.736237022030878</v>
      </c>
      <c r="P123">
        <v>45.658814589665639</v>
      </c>
      <c r="Q123">
        <v>44.940684410646398</v>
      </c>
      <c r="R123">
        <v>123.40744492276528</v>
      </c>
      <c r="S123">
        <v>123.0688781970119</v>
      </c>
      <c r="T123">
        <v>87.79297092288256</v>
      </c>
      <c r="U123">
        <v>84.770720606826615</v>
      </c>
      <c r="V123">
        <v>2.2486322188449499</v>
      </c>
      <c r="W123">
        <v>60.566449511400641</v>
      </c>
      <c r="X123">
        <v>99</v>
      </c>
      <c r="Y123">
        <v>2184</v>
      </c>
      <c r="AD123">
        <v>3948</v>
      </c>
      <c r="AE123">
        <v>3948</v>
      </c>
      <c r="AF123">
        <v>3948</v>
      </c>
      <c r="AG123">
        <v>3949</v>
      </c>
      <c r="AH123">
        <v>3948</v>
      </c>
      <c r="AI123">
        <v>3945</v>
      </c>
      <c r="AJ123">
        <v>3949</v>
      </c>
      <c r="AK123">
        <v>3949</v>
      </c>
      <c r="AL123">
        <v>3955</v>
      </c>
      <c r="AM123">
        <v>3955</v>
      </c>
      <c r="AO123">
        <v>999</v>
      </c>
    </row>
    <row r="124" spans="1:41" x14ac:dyDescent="0.3">
      <c r="A124">
        <v>5</v>
      </c>
      <c r="B124">
        <v>2024</v>
      </c>
      <c r="C124">
        <v>99</v>
      </c>
      <c r="D124">
        <v>7</v>
      </c>
      <c r="E124">
        <v>45336</v>
      </c>
      <c r="F124">
        <v>170</v>
      </c>
      <c r="G124">
        <v>99</v>
      </c>
      <c r="H124">
        <v>5984</v>
      </c>
      <c r="I124">
        <v>84.795559826202989</v>
      </c>
      <c r="J124">
        <v>12.19659725749111</v>
      </c>
      <c r="K124">
        <v>14.325679451358855</v>
      </c>
      <c r="L124">
        <v>14.818574950690373</v>
      </c>
      <c r="M124">
        <v>58.760731521462894</v>
      </c>
      <c r="N124">
        <v>59.213359644795219</v>
      </c>
      <c r="O124">
        <v>11.47451776649744</v>
      </c>
      <c r="P124">
        <v>45.307340614681237</v>
      </c>
      <c r="Q124">
        <v>44.355166285859369</v>
      </c>
      <c r="R124">
        <v>123.51979695431471</v>
      </c>
      <c r="S124">
        <v>123.33451776649744</v>
      </c>
      <c r="T124">
        <v>87.271742980015006</v>
      </c>
      <c r="U124">
        <v>83.863647862382948</v>
      </c>
      <c r="V124">
        <v>2.1290821938677476</v>
      </c>
      <c r="W124">
        <v>60.639705882352942</v>
      </c>
      <c r="X124">
        <v>99</v>
      </c>
      <c r="Y124">
        <v>2027</v>
      </c>
      <c r="AD124">
        <v>3938</v>
      </c>
      <c r="AE124">
        <v>3937</v>
      </c>
      <c r="AF124">
        <v>3939</v>
      </c>
      <c r="AG124">
        <v>3940</v>
      </c>
      <c r="AH124">
        <v>3937</v>
      </c>
      <c r="AI124">
        <v>3939</v>
      </c>
      <c r="AJ124">
        <v>3940</v>
      </c>
      <c r="AK124">
        <v>3940</v>
      </c>
      <c r="AL124">
        <v>3953</v>
      </c>
      <c r="AM124">
        <v>3953</v>
      </c>
      <c r="AO124">
        <v>999</v>
      </c>
    </row>
    <row r="125" spans="1:41" x14ac:dyDescent="0.3">
      <c r="A125">
        <v>5</v>
      </c>
      <c r="B125">
        <v>2024</v>
      </c>
      <c r="C125">
        <v>99</v>
      </c>
      <c r="D125">
        <v>7</v>
      </c>
      <c r="E125">
        <v>45337</v>
      </c>
      <c r="F125">
        <v>170</v>
      </c>
      <c r="G125">
        <v>99</v>
      </c>
      <c r="H125">
        <v>5953</v>
      </c>
      <c r="I125">
        <v>83.608767008230814</v>
      </c>
      <c r="J125">
        <v>12.502968270214952</v>
      </c>
      <c r="K125">
        <v>14.79887410440122</v>
      </c>
      <c r="L125">
        <v>14.219600000000012</v>
      </c>
      <c r="M125">
        <v>58.975742067553945</v>
      </c>
      <c r="N125">
        <v>58.204597530864113</v>
      </c>
      <c r="O125">
        <v>11.544165813715471</v>
      </c>
      <c r="P125">
        <v>45.336489252814722</v>
      </c>
      <c r="Q125">
        <v>44.809572562068062</v>
      </c>
      <c r="R125">
        <v>127.10440122824971</v>
      </c>
      <c r="S125">
        <v>126.5470829068577</v>
      </c>
      <c r="T125">
        <v>88.320275439938655</v>
      </c>
      <c r="U125">
        <v>84.698546289211905</v>
      </c>
      <c r="V125">
        <v>2.2959058341862715</v>
      </c>
      <c r="W125">
        <v>60.627582731395954</v>
      </c>
      <c r="X125">
        <v>99</v>
      </c>
      <c r="Y125">
        <v>2025</v>
      </c>
      <c r="AD125">
        <v>3908</v>
      </c>
      <c r="AE125">
        <v>3908</v>
      </c>
      <c r="AF125">
        <v>3908</v>
      </c>
      <c r="AG125">
        <v>3908</v>
      </c>
      <c r="AH125">
        <v>3908</v>
      </c>
      <c r="AI125">
        <v>3907</v>
      </c>
      <c r="AJ125">
        <v>3908</v>
      </c>
      <c r="AK125">
        <v>3908</v>
      </c>
      <c r="AL125">
        <v>3921</v>
      </c>
      <c r="AM125">
        <v>3921</v>
      </c>
      <c r="AO125">
        <v>999</v>
      </c>
    </row>
    <row r="126" spans="1:41" x14ac:dyDescent="0.3">
      <c r="A126">
        <v>5</v>
      </c>
      <c r="B126">
        <v>2024</v>
      </c>
      <c r="C126">
        <v>99</v>
      </c>
      <c r="D126">
        <v>7</v>
      </c>
      <c r="E126">
        <v>45338</v>
      </c>
      <c r="F126">
        <v>170</v>
      </c>
      <c r="G126">
        <v>99</v>
      </c>
      <c r="H126">
        <v>3049</v>
      </c>
      <c r="I126">
        <v>84.324981961299201</v>
      </c>
      <c r="J126">
        <v>12.630517354289438</v>
      </c>
      <c r="K126">
        <v>14.732547478716453</v>
      </c>
      <c r="L126">
        <v>14.261546596166564</v>
      </c>
      <c r="M126">
        <v>58.062475442043159</v>
      </c>
      <c r="N126">
        <v>58.743218770654309</v>
      </c>
      <c r="O126">
        <v>11.615455140798955</v>
      </c>
      <c r="P126">
        <v>46.934512115258677</v>
      </c>
      <c r="Q126">
        <v>45.690694626474446</v>
      </c>
      <c r="R126">
        <v>121.61100196463651</v>
      </c>
      <c r="S126">
        <v>121.46496398166344</v>
      </c>
      <c r="T126">
        <v>88.222961513372454</v>
      </c>
      <c r="U126">
        <v>83.905805609915248</v>
      </c>
      <c r="V126">
        <v>2.1020301244270203</v>
      </c>
      <c r="W126">
        <v>60.477533617579581</v>
      </c>
      <c r="X126">
        <v>99</v>
      </c>
      <c r="Y126">
        <v>1513</v>
      </c>
      <c r="AD126">
        <v>1527</v>
      </c>
      <c r="AE126">
        <v>1527</v>
      </c>
      <c r="AF126">
        <v>1527</v>
      </c>
      <c r="AG126">
        <v>1527</v>
      </c>
      <c r="AH126">
        <v>1527</v>
      </c>
      <c r="AI126">
        <v>1526</v>
      </c>
      <c r="AJ126">
        <v>1527</v>
      </c>
      <c r="AK126">
        <v>1527</v>
      </c>
      <c r="AL126">
        <v>1533</v>
      </c>
      <c r="AM126">
        <v>1533</v>
      </c>
      <c r="AO126">
        <v>999</v>
      </c>
    </row>
    <row r="127" spans="1:41" x14ac:dyDescent="0.3">
      <c r="A127">
        <v>5</v>
      </c>
      <c r="B127">
        <v>2024</v>
      </c>
      <c r="C127">
        <v>99</v>
      </c>
      <c r="D127">
        <v>7</v>
      </c>
      <c r="E127">
        <v>45339</v>
      </c>
      <c r="G127">
        <v>99</v>
      </c>
      <c r="X127">
        <v>99</v>
      </c>
      <c r="AO127">
        <v>999</v>
      </c>
    </row>
    <row r="128" spans="1:41" x14ac:dyDescent="0.3">
      <c r="A128">
        <v>5</v>
      </c>
      <c r="B128">
        <v>2024</v>
      </c>
      <c r="C128">
        <v>99</v>
      </c>
      <c r="D128">
        <v>7</v>
      </c>
      <c r="E128">
        <v>45340</v>
      </c>
      <c r="G128">
        <v>99</v>
      </c>
      <c r="X128">
        <v>99</v>
      </c>
      <c r="AO128">
        <v>999</v>
      </c>
    </row>
    <row r="129" spans="1:41" x14ac:dyDescent="0.3">
      <c r="A129">
        <v>5</v>
      </c>
      <c r="B129">
        <v>2024</v>
      </c>
      <c r="C129">
        <v>99</v>
      </c>
      <c r="D129">
        <v>8</v>
      </c>
      <c r="E129">
        <v>45341</v>
      </c>
      <c r="F129">
        <v>170</v>
      </c>
      <c r="G129">
        <v>99</v>
      </c>
      <c r="H129">
        <v>7340</v>
      </c>
      <c r="I129">
        <v>82.787216621253378</v>
      </c>
      <c r="J129">
        <v>12.597732245872317</v>
      </c>
      <c r="K129">
        <v>14.850517104216427</v>
      </c>
      <c r="L129">
        <v>14.168354541465529</v>
      </c>
      <c r="M129">
        <v>58.755887032617345</v>
      </c>
      <c r="N129">
        <v>58.091075032909053</v>
      </c>
      <c r="O129">
        <v>11.237788385043761</v>
      </c>
      <c r="P129">
        <v>45.681456426581775</v>
      </c>
      <c r="Q129">
        <v>44.779701492537313</v>
      </c>
      <c r="R129">
        <v>123.0574781225139</v>
      </c>
      <c r="S129">
        <v>122.84307875894989</v>
      </c>
      <c r="T129">
        <v>87.489487230251612</v>
      </c>
      <c r="U129">
        <v>84.219956444268263</v>
      </c>
      <c r="V129">
        <v>2.252784858344111</v>
      </c>
      <c r="W129">
        <v>60.620980926430512</v>
      </c>
      <c r="X129">
        <v>99</v>
      </c>
      <c r="Y129">
        <v>2279</v>
      </c>
      <c r="AD129">
        <v>5027</v>
      </c>
      <c r="AE129">
        <v>5028</v>
      </c>
      <c r="AF129">
        <v>5028</v>
      </c>
      <c r="AG129">
        <v>5028</v>
      </c>
      <c r="AH129">
        <v>5026</v>
      </c>
      <c r="AI129">
        <v>5025</v>
      </c>
      <c r="AJ129">
        <v>5028</v>
      </c>
      <c r="AK129">
        <v>5028</v>
      </c>
      <c r="AL129">
        <v>5051</v>
      </c>
      <c r="AM129">
        <v>5051</v>
      </c>
      <c r="AO129">
        <v>999</v>
      </c>
    </row>
    <row r="130" spans="1:41" x14ac:dyDescent="0.3">
      <c r="A130">
        <v>5</v>
      </c>
      <c r="B130">
        <v>2024</v>
      </c>
      <c r="C130">
        <v>99</v>
      </c>
      <c r="D130">
        <v>8</v>
      </c>
      <c r="E130">
        <v>45342</v>
      </c>
      <c r="F130">
        <v>170</v>
      </c>
      <c r="G130">
        <v>99</v>
      </c>
      <c r="H130">
        <v>6148</v>
      </c>
      <c r="I130">
        <v>84.50628334417695</v>
      </c>
      <c r="J130">
        <v>12.795751215766591</v>
      </c>
      <c r="K130">
        <v>14.92207725761066</v>
      </c>
      <c r="L130">
        <v>14.337607807535184</v>
      </c>
      <c r="M130">
        <v>59.15896648759275</v>
      </c>
      <c r="N130">
        <v>58.696749886518361</v>
      </c>
      <c r="O130">
        <v>11.416879795396436</v>
      </c>
      <c r="P130">
        <v>45.122407170294487</v>
      </c>
      <c r="Q130">
        <v>44.102583781018154</v>
      </c>
      <c r="R130">
        <v>121.23177283192632</v>
      </c>
      <c r="S130">
        <v>121.1636828644501</v>
      </c>
      <c r="T130">
        <v>88.175571356018438</v>
      </c>
      <c r="U130">
        <v>84.545454545454405</v>
      </c>
      <c r="V130">
        <v>2.1263260418440755</v>
      </c>
      <c r="W130">
        <v>60.440631099544575</v>
      </c>
      <c r="X130">
        <v>99</v>
      </c>
      <c r="Y130">
        <v>2203</v>
      </c>
      <c r="AD130">
        <v>3907</v>
      </c>
      <c r="AE130">
        <v>3909</v>
      </c>
      <c r="AF130">
        <v>3910</v>
      </c>
      <c r="AG130">
        <v>3910</v>
      </c>
      <c r="AH130">
        <v>3905</v>
      </c>
      <c r="AI130">
        <v>3909</v>
      </c>
      <c r="AJ130">
        <v>3909</v>
      </c>
      <c r="AK130">
        <v>3910</v>
      </c>
      <c r="AL130">
        <v>3938</v>
      </c>
      <c r="AM130">
        <v>3938</v>
      </c>
      <c r="AO130">
        <v>999</v>
      </c>
    </row>
    <row r="131" spans="1:41" x14ac:dyDescent="0.3">
      <c r="A131">
        <v>5</v>
      </c>
      <c r="B131">
        <v>2024</v>
      </c>
      <c r="C131">
        <v>99</v>
      </c>
      <c r="D131">
        <v>8</v>
      </c>
      <c r="E131">
        <v>45343</v>
      </c>
      <c r="F131">
        <v>170</v>
      </c>
      <c r="G131">
        <v>99</v>
      </c>
      <c r="H131">
        <v>6412</v>
      </c>
      <c r="I131">
        <v>83.542475046787018</v>
      </c>
      <c r="J131">
        <v>12.503040224508869</v>
      </c>
      <c r="K131">
        <v>14.581529109188692</v>
      </c>
      <c r="L131">
        <v>14.192835595776771</v>
      </c>
      <c r="M131">
        <v>58.578302548515182</v>
      </c>
      <c r="N131">
        <v>58.579330985915391</v>
      </c>
      <c r="O131">
        <v>11.30212765957447</v>
      </c>
      <c r="P131">
        <v>45.584852734922862</v>
      </c>
      <c r="Q131">
        <v>44.886496606599579</v>
      </c>
      <c r="R131">
        <v>122.99088359046284</v>
      </c>
      <c r="S131">
        <v>122.00818139317438</v>
      </c>
      <c r="T131">
        <v>88.346213003961793</v>
      </c>
      <c r="U131">
        <v>83.982102074108653</v>
      </c>
      <c r="V131">
        <v>2.0784888846798224</v>
      </c>
      <c r="W131">
        <v>60.688552713661871</v>
      </c>
      <c r="X131">
        <v>99</v>
      </c>
      <c r="Y131">
        <v>1988</v>
      </c>
      <c r="AD131">
        <v>4276</v>
      </c>
      <c r="AE131">
        <v>4277</v>
      </c>
      <c r="AF131">
        <v>4278</v>
      </c>
      <c r="AG131">
        <v>4277</v>
      </c>
      <c r="AH131">
        <v>4278</v>
      </c>
      <c r="AI131">
        <v>4273</v>
      </c>
      <c r="AJ131">
        <v>4278</v>
      </c>
      <c r="AK131">
        <v>4278</v>
      </c>
      <c r="AL131">
        <v>4291</v>
      </c>
      <c r="AM131">
        <v>4291</v>
      </c>
      <c r="AO131">
        <v>999</v>
      </c>
    </row>
    <row r="132" spans="1:41" x14ac:dyDescent="0.3">
      <c r="A132">
        <v>5</v>
      </c>
      <c r="B132">
        <v>2024</v>
      </c>
      <c r="C132">
        <v>99</v>
      </c>
      <c r="D132">
        <v>8</v>
      </c>
      <c r="E132">
        <v>45344</v>
      </c>
      <c r="F132">
        <v>170</v>
      </c>
      <c r="G132">
        <v>99</v>
      </c>
      <c r="H132">
        <v>6693</v>
      </c>
      <c r="I132">
        <v>80.714305991333987</v>
      </c>
      <c r="J132">
        <v>12.394738056773647</v>
      </c>
      <c r="K132">
        <v>14.801568627450964</v>
      </c>
      <c r="L132">
        <v>14.41994860813705</v>
      </c>
      <c r="M132">
        <v>58.324475201845331</v>
      </c>
      <c r="N132">
        <v>56.166917131816319</v>
      </c>
      <c r="O132">
        <v>11.394973483975109</v>
      </c>
      <c r="P132">
        <v>45.997461343180241</v>
      </c>
      <c r="Q132">
        <v>44.89545349642281</v>
      </c>
      <c r="R132">
        <v>124.7724233341019</v>
      </c>
      <c r="S132">
        <v>121.67558219967719</v>
      </c>
      <c r="T132">
        <v>88.277701149425397</v>
      </c>
      <c r="U132">
        <v>83.929103448275924</v>
      </c>
      <c r="V132">
        <v>2.4068305706773128</v>
      </c>
      <c r="W132">
        <v>60.810100104586866</v>
      </c>
      <c r="X132">
        <v>99</v>
      </c>
      <c r="Y132">
        <v>2329</v>
      </c>
      <c r="AD132">
        <v>4333</v>
      </c>
      <c r="AE132">
        <v>4335</v>
      </c>
      <c r="AF132">
        <v>4337</v>
      </c>
      <c r="AG132">
        <v>4337</v>
      </c>
      <c r="AH132">
        <v>4333</v>
      </c>
      <c r="AI132">
        <v>4333</v>
      </c>
      <c r="AJ132">
        <v>4337</v>
      </c>
      <c r="AK132">
        <v>4337</v>
      </c>
      <c r="AL132">
        <v>4350</v>
      </c>
      <c r="AM132">
        <v>4350</v>
      </c>
      <c r="AO132">
        <v>999</v>
      </c>
    </row>
    <row r="133" spans="1:41" x14ac:dyDescent="0.3">
      <c r="A133">
        <v>5</v>
      </c>
      <c r="B133">
        <v>2024</v>
      </c>
      <c r="C133">
        <v>99</v>
      </c>
      <c r="D133">
        <v>8</v>
      </c>
      <c r="E133">
        <v>45345</v>
      </c>
      <c r="F133">
        <v>170</v>
      </c>
      <c r="G133">
        <v>99</v>
      </c>
      <c r="H133">
        <v>3764</v>
      </c>
      <c r="I133">
        <v>81.968631774707802</v>
      </c>
      <c r="J133">
        <v>12.08108910891089</v>
      </c>
      <c r="K133">
        <v>13.94779593858344</v>
      </c>
      <c r="L133">
        <v>14.278889528193361</v>
      </c>
      <c r="M133">
        <v>56.531946508172382</v>
      </c>
      <c r="N133">
        <v>57.480207134637602</v>
      </c>
      <c r="O133">
        <v>11.35841584158416</v>
      </c>
      <c r="P133">
        <v>47.200990099009914</v>
      </c>
      <c r="Q133">
        <v>46.275742574257421</v>
      </c>
      <c r="R133">
        <v>127.93663366336632</v>
      </c>
      <c r="S133">
        <v>127.76237623762376</v>
      </c>
      <c r="T133">
        <v>84.920672601384652</v>
      </c>
      <c r="U133">
        <v>81.581701285855758</v>
      </c>
      <c r="V133">
        <v>1.8667068296725535</v>
      </c>
      <c r="W133">
        <v>60.869287991498418</v>
      </c>
      <c r="X133">
        <v>99</v>
      </c>
      <c r="Y133">
        <v>1738</v>
      </c>
      <c r="AD133">
        <v>2020</v>
      </c>
      <c r="AE133">
        <v>2019</v>
      </c>
      <c r="AF133">
        <v>2020</v>
      </c>
      <c r="AG133">
        <v>2020</v>
      </c>
      <c r="AH133">
        <v>2020</v>
      </c>
      <c r="AI133">
        <v>2020</v>
      </c>
      <c r="AJ133">
        <v>2020</v>
      </c>
      <c r="AK133">
        <v>2020</v>
      </c>
      <c r="AL133">
        <v>2022</v>
      </c>
      <c r="AM133">
        <v>2022</v>
      </c>
      <c r="AO133">
        <v>999</v>
      </c>
    </row>
    <row r="134" spans="1:41" x14ac:dyDescent="0.3">
      <c r="A134">
        <v>5</v>
      </c>
      <c r="B134">
        <v>2024</v>
      </c>
      <c r="C134">
        <v>99</v>
      </c>
      <c r="D134">
        <v>8</v>
      </c>
      <c r="E134">
        <v>45346</v>
      </c>
      <c r="G134">
        <v>99</v>
      </c>
      <c r="X134">
        <v>99</v>
      </c>
      <c r="AO134">
        <v>999</v>
      </c>
    </row>
    <row r="135" spans="1:41" x14ac:dyDescent="0.3">
      <c r="A135">
        <v>5</v>
      </c>
      <c r="B135">
        <v>2024</v>
      </c>
      <c r="C135">
        <v>99</v>
      </c>
      <c r="D135">
        <v>8</v>
      </c>
      <c r="E135">
        <v>45347</v>
      </c>
      <c r="G135">
        <v>99</v>
      </c>
      <c r="X135">
        <v>99</v>
      </c>
      <c r="AO135">
        <v>999</v>
      </c>
    </row>
    <row r="136" spans="1:41" x14ac:dyDescent="0.3">
      <c r="A136">
        <v>5</v>
      </c>
      <c r="B136">
        <v>2024</v>
      </c>
      <c r="C136">
        <v>99</v>
      </c>
      <c r="D136">
        <v>9</v>
      </c>
      <c r="E136">
        <v>45348</v>
      </c>
      <c r="F136">
        <v>170</v>
      </c>
      <c r="G136">
        <v>99</v>
      </c>
      <c r="H136">
        <v>5897</v>
      </c>
      <c r="I136">
        <v>83.689330167881863</v>
      </c>
      <c r="J136">
        <v>12.707522243192257</v>
      </c>
      <c r="K136">
        <v>14.927885652642988</v>
      </c>
      <c r="L136">
        <v>14.166585477941156</v>
      </c>
      <c r="M136">
        <v>59.243311758360385</v>
      </c>
      <c r="N136">
        <v>58.507362132352917</v>
      </c>
      <c r="O136">
        <v>11.471825289835513</v>
      </c>
      <c r="P136">
        <v>45.894282632146719</v>
      </c>
      <c r="Q136">
        <v>44.983014289565929</v>
      </c>
      <c r="R136">
        <v>124.58021029927204</v>
      </c>
      <c r="S136">
        <v>123.92019412240498</v>
      </c>
      <c r="T136">
        <v>88.842930245084844</v>
      </c>
      <c r="U136">
        <v>85.203555076757311</v>
      </c>
      <c r="V136">
        <v>2.2203634094507283</v>
      </c>
      <c r="W136">
        <v>60.659148719687984</v>
      </c>
      <c r="X136">
        <v>99</v>
      </c>
      <c r="Y136">
        <v>2176</v>
      </c>
      <c r="AD136">
        <v>3709</v>
      </c>
      <c r="AE136">
        <v>3708</v>
      </c>
      <c r="AF136">
        <v>3709</v>
      </c>
      <c r="AG136">
        <v>3709</v>
      </c>
      <c r="AH136">
        <v>3708</v>
      </c>
      <c r="AI136">
        <v>3709</v>
      </c>
      <c r="AJ136">
        <v>3709</v>
      </c>
      <c r="AK136">
        <v>3709</v>
      </c>
      <c r="AL136">
        <v>3713</v>
      </c>
      <c r="AM136">
        <v>3713</v>
      </c>
      <c r="AO136">
        <v>999</v>
      </c>
    </row>
    <row r="137" spans="1:41" x14ac:dyDescent="0.3">
      <c r="A137">
        <v>5</v>
      </c>
      <c r="B137">
        <v>2024</v>
      </c>
      <c r="C137">
        <v>99</v>
      </c>
      <c r="D137">
        <v>9</v>
      </c>
      <c r="E137">
        <v>45349</v>
      </c>
      <c r="F137">
        <v>170</v>
      </c>
      <c r="G137">
        <v>99</v>
      </c>
      <c r="H137">
        <v>6624</v>
      </c>
      <c r="I137">
        <v>84.101710446859371</v>
      </c>
      <c r="J137">
        <v>12.861244888686983</v>
      </c>
      <c r="K137">
        <v>15.04513495123609</v>
      </c>
      <c r="L137">
        <v>14.259039162112936</v>
      </c>
      <c r="M137">
        <v>59.266817872533501</v>
      </c>
      <c r="N137">
        <v>58.352449908925252</v>
      </c>
      <c r="O137">
        <v>11.385274127775238</v>
      </c>
      <c r="P137">
        <v>45.876218544547747</v>
      </c>
      <c r="Q137">
        <v>45.113075005665074</v>
      </c>
      <c r="R137">
        <v>122.87873980054398</v>
      </c>
      <c r="S137">
        <v>124.03398278205709</v>
      </c>
      <c r="T137">
        <v>88.61244062429337</v>
      </c>
      <c r="U137">
        <v>85.074100882153743</v>
      </c>
      <c r="V137">
        <v>2.1838900625491049</v>
      </c>
      <c r="W137">
        <v>60.535175120772941</v>
      </c>
      <c r="X137">
        <v>99</v>
      </c>
      <c r="Y137">
        <v>2196</v>
      </c>
      <c r="AD137">
        <v>4402</v>
      </c>
      <c r="AE137">
        <v>4409</v>
      </c>
      <c r="AF137">
        <v>4411</v>
      </c>
      <c r="AG137">
        <v>4414</v>
      </c>
      <c r="AH137">
        <v>4411</v>
      </c>
      <c r="AI137">
        <v>4413</v>
      </c>
      <c r="AJ137">
        <v>4412</v>
      </c>
      <c r="AK137">
        <v>4414</v>
      </c>
      <c r="AL137">
        <v>4421</v>
      </c>
      <c r="AM137">
        <v>4421</v>
      </c>
      <c r="AO137">
        <v>999</v>
      </c>
    </row>
    <row r="138" spans="1:41" x14ac:dyDescent="0.3">
      <c r="A138">
        <v>5</v>
      </c>
      <c r="B138">
        <v>2024</v>
      </c>
      <c r="C138">
        <v>99</v>
      </c>
      <c r="D138">
        <v>9</v>
      </c>
      <c r="E138">
        <v>45350</v>
      </c>
      <c r="F138">
        <v>170</v>
      </c>
      <c r="G138">
        <v>99</v>
      </c>
      <c r="H138">
        <v>5831</v>
      </c>
      <c r="I138">
        <v>84.038629737609085</v>
      </c>
      <c r="J138">
        <v>12.377933450087601</v>
      </c>
      <c r="K138">
        <v>14.734267367192089</v>
      </c>
      <c r="L138">
        <v>14.480866471326909</v>
      </c>
      <c r="M138">
        <v>57.92942206654989</v>
      </c>
      <c r="N138">
        <v>58.977743825868522</v>
      </c>
      <c r="O138">
        <v>11.626145316603449</v>
      </c>
      <c r="P138">
        <v>47.372737886748389</v>
      </c>
      <c r="Q138">
        <v>46.343165887850475</v>
      </c>
      <c r="R138">
        <v>141.64721330609862</v>
      </c>
      <c r="S138">
        <v>140.66180332652462</v>
      </c>
      <c r="T138">
        <v>87.608903113180062</v>
      </c>
      <c r="U138">
        <v>83.703520512074519</v>
      </c>
      <c r="V138">
        <v>2.3563339171044824</v>
      </c>
      <c r="W138">
        <v>60.605385011147312</v>
      </c>
      <c r="X138">
        <v>99</v>
      </c>
      <c r="Y138">
        <v>2389</v>
      </c>
      <c r="AD138">
        <v>3426</v>
      </c>
      <c r="AE138">
        <v>3426</v>
      </c>
      <c r="AF138">
        <v>3426</v>
      </c>
      <c r="AG138">
        <v>3427</v>
      </c>
      <c r="AH138">
        <v>3426</v>
      </c>
      <c r="AI138">
        <v>3424</v>
      </c>
      <c r="AJ138">
        <v>3427</v>
      </c>
      <c r="AK138">
        <v>3427</v>
      </c>
      <c r="AL138">
        <v>3437</v>
      </c>
      <c r="AM138">
        <v>3437</v>
      </c>
      <c r="AO138">
        <v>999</v>
      </c>
    </row>
    <row r="139" spans="1:41" x14ac:dyDescent="0.3">
      <c r="A139">
        <v>5</v>
      </c>
      <c r="B139">
        <v>2024</v>
      </c>
      <c r="C139">
        <v>99</v>
      </c>
      <c r="D139">
        <v>9</v>
      </c>
      <c r="E139">
        <v>45351</v>
      </c>
      <c r="F139">
        <v>170</v>
      </c>
      <c r="G139">
        <v>99</v>
      </c>
      <c r="H139">
        <v>6411</v>
      </c>
      <c r="I139">
        <v>83.292171268132932</v>
      </c>
      <c r="J139">
        <v>12.462754491017964</v>
      </c>
      <c r="K139">
        <v>14.75203446625178</v>
      </c>
      <c r="L139">
        <v>14.736427280939482</v>
      </c>
      <c r="M139">
        <v>58.080995691718357</v>
      </c>
      <c r="N139">
        <v>58.856781193490022</v>
      </c>
      <c r="O139">
        <v>11.394638583054101</v>
      </c>
      <c r="P139">
        <v>47.260129465356016</v>
      </c>
      <c r="Q139">
        <v>46.43954991620781</v>
      </c>
      <c r="R139">
        <v>135.55925305242997</v>
      </c>
      <c r="S139">
        <v>135.53829583532789</v>
      </c>
      <c r="T139">
        <v>86.882159063768754</v>
      </c>
      <c r="U139">
        <v>83.740960114640515</v>
      </c>
      <c r="V139">
        <v>2.2892799752338124</v>
      </c>
      <c r="W139">
        <v>60.566214319138993</v>
      </c>
      <c r="X139">
        <v>99</v>
      </c>
      <c r="Y139">
        <v>2212</v>
      </c>
      <c r="AD139">
        <v>4175</v>
      </c>
      <c r="AE139">
        <v>4178</v>
      </c>
      <c r="AF139">
        <v>4178</v>
      </c>
      <c r="AG139">
        <v>4178</v>
      </c>
      <c r="AH139">
        <v>4171</v>
      </c>
      <c r="AI139">
        <v>4177</v>
      </c>
      <c r="AJ139">
        <v>4177</v>
      </c>
      <c r="AK139">
        <v>4178</v>
      </c>
      <c r="AL139">
        <v>4187</v>
      </c>
      <c r="AM139">
        <v>4187</v>
      </c>
      <c r="AO139">
        <v>999</v>
      </c>
    </row>
    <row r="140" spans="1:41" x14ac:dyDescent="0.3">
      <c r="A140">
        <v>5</v>
      </c>
      <c r="B140">
        <v>2024</v>
      </c>
      <c r="C140">
        <v>99</v>
      </c>
      <c r="D140">
        <v>9</v>
      </c>
      <c r="E140">
        <v>45352</v>
      </c>
      <c r="F140">
        <v>170</v>
      </c>
      <c r="G140">
        <v>99</v>
      </c>
      <c r="H140">
        <v>4563</v>
      </c>
      <c r="I140">
        <v>82.306815691430941</v>
      </c>
      <c r="J140">
        <v>12.034549423136877</v>
      </c>
      <c r="K140">
        <v>14.280099812850951</v>
      </c>
      <c r="L140">
        <v>14.434848024316102</v>
      </c>
      <c r="M140">
        <v>57.015470991890119</v>
      </c>
      <c r="N140">
        <v>59.047764258555112</v>
      </c>
      <c r="O140">
        <v>11.498067331670811</v>
      </c>
      <c r="P140">
        <v>46.237605238540709</v>
      </c>
      <c r="Q140">
        <v>45.381279251170042</v>
      </c>
      <c r="R140">
        <v>137.08385286783039</v>
      </c>
      <c r="S140">
        <v>136.3478802992519</v>
      </c>
      <c r="T140">
        <v>85.923580246913602</v>
      </c>
      <c r="U140">
        <v>81.657530864197483</v>
      </c>
      <c r="V140">
        <v>2.2455503897140705</v>
      </c>
      <c r="W140">
        <v>60.711154941924178</v>
      </c>
      <c r="X140">
        <v>99</v>
      </c>
      <c r="Y140">
        <v>1315</v>
      </c>
      <c r="AD140">
        <v>3207</v>
      </c>
      <c r="AE140">
        <v>3206</v>
      </c>
      <c r="AF140">
        <v>3206</v>
      </c>
      <c r="AG140">
        <v>3208</v>
      </c>
      <c r="AH140">
        <v>3207</v>
      </c>
      <c r="AI140">
        <v>3205</v>
      </c>
      <c r="AJ140">
        <v>3208</v>
      </c>
      <c r="AK140">
        <v>3208</v>
      </c>
      <c r="AL140">
        <v>3240</v>
      </c>
      <c r="AM140">
        <v>3240</v>
      </c>
      <c r="AO140">
        <v>999</v>
      </c>
    </row>
    <row r="141" spans="1:41" x14ac:dyDescent="0.3">
      <c r="A141">
        <v>5</v>
      </c>
      <c r="B141">
        <v>2024</v>
      </c>
      <c r="C141">
        <v>99</v>
      </c>
      <c r="D141">
        <v>9</v>
      </c>
      <c r="E141">
        <v>45353</v>
      </c>
      <c r="G141">
        <v>99</v>
      </c>
      <c r="X141">
        <v>99</v>
      </c>
      <c r="AO141">
        <v>999</v>
      </c>
    </row>
    <row r="142" spans="1:41" x14ac:dyDescent="0.3">
      <c r="A142">
        <v>5</v>
      </c>
      <c r="B142">
        <v>2024</v>
      </c>
      <c r="C142">
        <v>99</v>
      </c>
      <c r="D142">
        <v>9</v>
      </c>
      <c r="E142">
        <v>45354</v>
      </c>
      <c r="G142">
        <v>99</v>
      </c>
      <c r="X142">
        <v>99</v>
      </c>
      <c r="AO142">
        <v>999</v>
      </c>
    </row>
    <row r="143" spans="1:41" x14ac:dyDescent="0.3">
      <c r="A143">
        <v>5</v>
      </c>
      <c r="B143">
        <v>2024</v>
      </c>
      <c r="C143">
        <v>99</v>
      </c>
      <c r="D143">
        <v>10</v>
      </c>
      <c r="E143">
        <v>45355</v>
      </c>
      <c r="F143">
        <v>170</v>
      </c>
      <c r="G143">
        <v>99</v>
      </c>
      <c r="H143">
        <v>7090</v>
      </c>
      <c r="I143">
        <v>82.497132581100146</v>
      </c>
      <c r="J143">
        <v>12.339007986549024</v>
      </c>
      <c r="K143">
        <v>14.481546868432124</v>
      </c>
      <c r="L143">
        <v>13.989952442715117</v>
      </c>
      <c r="M143">
        <v>57.573581336695952</v>
      </c>
      <c r="N143">
        <v>58.615244271508878</v>
      </c>
      <c r="O143">
        <v>11.504706871191422</v>
      </c>
      <c r="P143">
        <v>46.496006725514917</v>
      </c>
      <c r="Q143">
        <v>45.779226240538279</v>
      </c>
      <c r="R143">
        <v>130.05611601513243</v>
      </c>
      <c r="S143">
        <v>131.30348886086591</v>
      </c>
      <c r="T143">
        <v>86.647788723538099</v>
      </c>
      <c r="U143">
        <v>83.061580381471245</v>
      </c>
      <c r="V143">
        <v>2.1425388818830964</v>
      </c>
      <c r="W143">
        <v>60.797743300423143</v>
      </c>
      <c r="X143">
        <v>99</v>
      </c>
      <c r="Y143">
        <v>2313</v>
      </c>
      <c r="AD143">
        <v>4758</v>
      </c>
      <c r="AE143">
        <v>4758</v>
      </c>
      <c r="AF143">
        <v>4758</v>
      </c>
      <c r="AG143">
        <v>4759</v>
      </c>
      <c r="AH143">
        <v>4758</v>
      </c>
      <c r="AI143">
        <v>4756</v>
      </c>
      <c r="AJ143">
        <v>4758</v>
      </c>
      <c r="AK143">
        <v>4758</v>
      </c>
      <c r="AL143">
        <v>4771</v>
      </c>
      <c r="AM143">
        <v>4771</v>
      </c>
      <c r="AO143">
        <v>999</v>
      </c>
    </row>
    <row r="144" spans="1:41" x14ac:dyDescent="0.3">
      <c r="A144">
        <v>5</v>
      </c>
      <c r="B144">
        <v>2024</v>
      </c>
      <c r="C144">
        <v>99</v>
      </c>
      <c r="D144">
        <v>10</v>
      </c>
      <c r="E144">
        <v>45356</v>
      </c>
      <c r="F144">
        <v>170</v>
      </c>
      <c r="G144">
        <v>99</v>
      </c>
      <c r="H144">
        <v>6184</v>
      </c>
      <c r="I144">
        <v>84.199294954721779</v>
      </c>
      <c r="J144">
        <v>12.432086664947128</v>
      </c>
      <c r="K144">
        <v>14.82770183131289</v>
      </c>
      <c r="L144">
        <v>14.443986013986011</v>
      </c>
      <c r="M144">
        <v>58.142481299974222</v>
      </c>
      <c r="N144">
        <v>59.271708916083817</v>
      </c>
      <c r="O144">
        <v>11.505621454357907</v>
      </c>
      <c r="P144">
        <v>47.315884476534286</v>
      </c>
      <c r="Q144">
        <v>46.453842186694175</v>
      </c>
      <c r="R144">
        <v>138.93192367199589</v>
      </c>
      <c r="S144">
        <v>137.4123259412068</v>
      </c>
      <c r="T144">
        <v>87.566349369693881</v>
      </c>
      <c r="U144">
        <v>83.877952148186324</v>
      </c>
      <c r="V144">
        <v>2.3956151663657543</v>
      </c>
      <c r="W144">
        <v>60.589424320827952</v>
      </c>
      <c r="X144">
        <v>99</v>
      </c>
      <c r="Y144">
        <v>2288</v>
      </c>
      <c r="AD144">
        <v>3877</v>
      </c>
      <c r="AE144">
        <v>3877</v>
      </c>
      <c r="AF144">
        <v>3877</v>
      </c>
      <c r="AG144">
        <v>3878</v>
      </c>
      <c r="AH144">
        <v>3878</v>
      </c>
      <c r="AI144">
        <v>3878</v>
      </c>
      <c r="AJ144">
        <v>3878</v>
      </c>
      <c r="AK144">
        <v>3878</v>
      </c>
      <c r="AL144">
        <v>3887</v>
      </c>
      <c r="AM144">
        <v>3887</v>
      </c>
      <c r="AO144">
        <v>999</v>
      </c>
    </row>
    <row r="145" spans="1:41" x14ac:dyDescent="0.3">
      <c r="A145">
        <v>5</v>
      </c>
      <c r="B145">
        <v>2024</v>
      </c>
      <c r="C145">
        <v>99</v>
      </c>
      <c r="D145">
        <v>10</v>
      </c>
      <c r="E145">
        <v>45357</v>
      </c>
      <c r="F145">
        <v>170</v>
      </c>
      <c r="G145">
        <v>99</v>
      </c>
      <c r="H145">
        <v>4757</v>
      </c>
      <c r="I145">
        <v>83.159533319318854</v>
      </c>
      <c r="J145">
        <v>11.842999289267951</v>
      </c>
      <c r="K145">
        <v>14.173195876288659</v>
      </c>
      <c r="L145">
        <v>14.298510858324688</v>
      </c>
      <c r="M145">
        <v>58.093565588339992</v>
      </c>
      <c r="N145">
        <v>59.092719751809689</v>
      </c>
      <c r="O145">
        <v>11.161549395877781</v>
      </c>
      <c r="P145">
        <v>46.191610380376808</v>
      </c>
      <c r="Q145">
        <v>45.662282260931391</v>
      </c>
      <c r="R145">
        <v>142.9978670458585</v>
      </c>
      <c r="S145">
        <v>141.8681592039801</v>
      </c>
      <c r="T145">
        <v>87.437699680511315</v>
      </c>
      <c r="U145">
        <v>83.148171813986494</v>
      </c>
      <c r="V145">
        <v>2.3301965870207102</v>
      </c>
      <c r="W145">
        <v>60.912970359470258</v>
      </c>
      <c r="X145">
        <v>99</v>
      </c>
      <c r="Y145">
        <v>1934</v>
      </c>
      <c r="AD145">
        <v>2814</v>
      </c>
      <c r="AE145">
        <v>2813</v>
      </c>
      <c r="AF145">
        <v>2813</v>
      </c>
      <c r="AG145">
        <v>2814</v>
      </c>
      <c r="AH145">
        <v>2813</v>
      </c>
      <c r="AI145">
        <v>2813</v>
      </c>
      <c r="AJ145">
        <v>2813</v>
      </c>
      <c r="AK145">
        <v>2814</v>
      </c>
      <c r="AL145">
        <v>2817</v>
      </c>
      <c r="AM145">
        <v>2817</v>
      </c>
      <c r="AO145">
        <v>999</v>
      </c>
    </row>
    <row r="146" spans="1:41" x14ac:dyDescent="0.3">
      <c r="A146">
        <v>5</v>
      </c>
      <c r="B146">
        <v>2024</v>
      </c>
      <c r="C146">
        <v>99</v>
      </c>
      <c r="D146">
        <v>10</v>
      </c>
      <c r="E146">
        <v>45358</v>
      </c>
      <c r="F146">
        <v>170</v>
      </c>
      <c r="G146">
        <v>99</v>
      </c>
      <c r="H146">
        <v>5227</v>
      </c>
      <c r="I146">
        <v>82.434974172565319</v>
      </c>
      <c r="J146">
        <v>12.185424625330588</v>
      </c>
      <c r="K146">
        <v>14.469938289744388</v>
      </c>
      <c r="L146">
        <v>14.15910497237568</v>
      </c>
      <c r="M146">
        <v>57.230384954451949</v>
      </c>
      <c r="N146">
        <v>58.801712707182382</v>
      </c>
      <c r="O146">
        <v>11.519541580957991</v>
      </c>
      <c r="P146">
        <v>47.362915074933888</v>
      </c>
      <c r="Q146">
        <v>46.322855464159808</v>
      </c>
      <c r="R146">
        <v>143.23178613395999</v>
      </c>
      <c r="S146">
        <v>142.73619271445361</v>
      </c>
      <c r="T146">
        <v>86.562272993555979</v>
      </c>
      <c r="U146">
        <v>82.809197422378602</v>
      </c>
      <c r="V146">
        <v>2.2845136644137956</v>
      </c>
      <c r="W146">
        <v>60.757604744595376</v>
      </c>
      <c r="X146">
        <v>99</v>
      </c>
      <c r="Y146">
        <v>1810</v>
      </c>
      <c r="AD146">
        <v>3403</v>
      </c>
      <c r="AE146">
        <v>3403</v>
      </c>
      <c r="AF146">
        <v>3403</v>
      </c>
      <c r="AG146">
        <v>3403</v>
      </c>
      <c r="AH146">
        <v>3403</v>
      </c>
      <c r="AI146">
        <v>3404</v>
      </c>
      <c r="AJ146">
        <v>3404</v>
      </c>
      <c r="AK146">
        <v>3404</v>
      </c>
      <c r="AL146">
        <v>3414</v>
      </c>
      <c r="AM146">
        <v>3414</v>
      </c>
      <c r="AO146">
        <v>999</v>
      </c>
    </row>
    <row r="147" spans="1:41" x14ac:dyDescent="0.3">
      <c r="A147">
        <v>5</v>
      </c>
      <c r="B147">
        <v>2024</v>
      </c>
      <c r="C147">
        <v>99</v>
      </c>
      <c r="D147">
        <v>10</v>
      </c>
      <c r="E147">
        <v>45359</v>
      </c>
      <c r="F147">
        <v>170</v>
      </c>
      <c r="G147">
        <v>99</v>
      </c>
      <c r="H147">
        <v>4641</v>
      </c>
      <c r="I147">
        <v>84.129465632406493</v>
      </c>
      <c r="J147">
        <v>12.822491803278696</v>
      </c>
      <c r="K147">
        <v>15.199147820386756</v>
      </c>
      <c r="L147">
        <v>14.265172413793128</v>
      </c>
      <c r="M147">
        <v>58.481547033759384</v>
      </c>
      <c r="N147">
        <v>58.89371647509585</v>
      </c>
      <c r="O147">
        <v>11.712078559738156</v>
      </c>
      <c r="P147">
        <v>48.108382449246882</v>
      </c>
      <c r="Q147">
        <v>46.86967910936476</v>
      </c>
      <c r="R147">
        <v>145.24418985270049</v>
      </c>
      <c r="S147">
        <v>142.7888707037643</v>
      </c>
      <c r="T147">
        <v>88.892106979778305</v>
      </c>
      <c r="U147">
        <v>84.559817351598141</v>
      </c>
      <c r="V147">
        <v>2.3766560171080608</v>
      </c>
      <c r="W147">
        <v>60.386123680241319</v>
      </c>
      <c r="X147">
        <v>99</v>
      </c>
      <c r="Y147">
        <v>1566</v>
      </c>
      <c r="AD147">
        <v>3050</v>
      </c>
      <c r="AE147">
        <v>3051</v>
      </c>
      <c r="AF147">
        <v>3052</v>
      </c>
      <c r="AG147">
        <v>3055</v>
      </c>
      <c r="AH147">
        <v>3054</v>
      </c>
      <c r="AI147">
        <v>3054</v>
      </c>
      <c r="AJ147">
        <v>3055</v>
      </c>
      <c r="AK147">
        <v>3055</v>
      </c>
      <c r="AL147">
        <v>3066</v>
      </c>
      <c r="AM147">
        <v>3066</v>
      </c>
      <c r="AO147">
        <v>999</v>
      </c>
    </row>
    <row r="148" spans="1:41" x14ac:dyDescent="0.3">
      <c r="A148">
        <v>5</v>
      </c>
      <c r="B148">
        <v>2024</v>
      </c>
      <c r="C148">
        <v>99</v>
      </c>
      <c r="D148">
        <v>10</v>
      </c>
      <c r="E148">
        <v>45360</v>
      </c>
      <c r="G148">
        <v>99</v>
      </c>
      <c r="X148">
        <v>99</v>
      </c>
      <c r="AO148">
        <v>999</v>
      </c>
    </row>
    <row r="149" spans="1:41" x14ac:dyDescent="0.3">
      <c r="A149">
        <v>5</v>
      </c>
      <c r="B149">
        <v>2024</v>
      </c>
      <c r="C149">
        <v>99</v>
      </c>
      <c r="D149">
        <v>10</v>
      </c>
      <c r="E149">
        <v>45361</v>
      </c>
      <c r="G149">
        <v>99</v>
      </c>
      <c r="X149">
        <v>99</v>
      </c>
      <c r="AO149">
        <v>999</v>
      </c>
    </row>
    <row r="150" spans="1:41" x14ac:dyDescent="0.3">
      <c r="A150">
        <v>5</v>
      </c>
      <c r="B150">
        <v>2024</v>
      </c>
      <c r="C150">
        <v>99</v>
      </c>
      <c r="D150">
        <v>11</v>
      </c>
      <c r="E150">
        <v>45362</v>
      </c>
      <c r="F150">
        <v>170</v>
      </c>
      <c r="G150">
        <v>99</v>
      </c>
      <c r="H150">
        <v>7355</v>
      </c>
      <c r="I150">
        <v>82.631363698164066</v>
      </c>
      <c r="J150">
        <v>12.383662613981768</v>
      </c>
      <c r="K150">
        <v>14.717188983855628</v>
      </c>
      <c r="L150">
        <v>13.533643822393801</v>
      </c>
      <c r="M150">
        <v>57.579259259259409</v>
      </c>
      <c r="N150">
        <v>58.521862934362801</v>
      </c>
      <c r="O150">
        <v>11.740258260539283</v>
      </c>
      <c r="P150">
        <v>47.599316369160654</v>
      </c>
      <c r="Q150">
        <v>46.757644824311491</v>
      </c>
      <c r="R150">
        <v>138.53466286799619</v>
      </c>
      <c r="S150">
        <v>137.05601974933532</v>
      </c>
      <c r="T150">
        <v>87.981156398104289</v>
      </c>
      <c r="U150">
        <v>83.646976303317516</v>
      </c>
      <c r="V150">
        <v>2.3335263698738591</v>
      </c>
      <c r="W150">
        <v>60.943983684568302</v>
      </c>
      <c r="X150">
        <v>99</v>
      </c>
      <c r="Y150">
        <v>2072</v>
      </c>
      <c r="AD150">
        <v>5264</v>
      </c>
      <c r="AE150">
        <v>5265</v>
      </c>
      <c r="AF150">
        <v>5265</v>
      </c>
      <c r="AG150">
        <v>5266</v>
      </c>
      <c r="AH150">
        <v>5266</v>
      </c>
      <c r="AI150">
        <v>5265</v>
      </c>
      <c r="AJ150">
        <v>5265</v>
      </c>
      <c r="AK150">
        <v>5266</v>
      </c>
      <c r="AL150">
        <v>5275</v>
      </c>
      <c r="AM150">
        <v>5275</v>
      </c>
      <c r="AO150">
        <v>999</v>
      </c>
    </row>
    <row r="151" spans="1:41" x14ac:dyDescent="0.3">
      <c r="A151">
        <v>5</v>
      </c>
      <c r="B151">
        <v>2024</v>
      </c>
      <c r="C151">
        <v>99</v>
      </c>
      <c r="D151">
        <v>11</v>
      </c>
      <c r="E151">
        <v>45363</v>
      </c>
      <c r="F151">
        <v>170</v>
      </c>
      <c r="G151">
        <v>99</v>
      </c>
      <c r="H151">
        <v>5695</v>
      </c>
      <c r="I151">
        <v>83.906707638278945</v>
      </c>
      <c r="J151">
        <v>12.337879180710376</v>
      </c>
      <c r="K151">
        <v>14.766260689297734</v>
      </c>
      <c r="L151">
        <v>14.179790979097902</v>
      </c>
      <c r="M151">
        <v>58.553977714433643</v>
      </c>
      <c r="N151">
        <v>58.313399339934065</v>
      </c>
      <c r="O151">
        <v>11.57294635916038</v>
      </c>
      <c r="P151">
        <v>47.924831518921721</v>
      </c>
      <c r="Q151">
        <v>46.771443379113762</v>
      </c>
      <c r="R151">
        <v>147.98159668221879</v>
      </c>
      <c r="S151">
        <v>146.50583052604298</v>
      </c>
      <c r="T151">
        <v>88.0856332215631</v>
      </c>
      <c r="U151">
        <v>84.240082538044817</v>
      </c>
      <c r="V151">
        <v>2.4283815085873592</v>
      </c>
      <c r="W151">
        <v>60.633538191395949</v>
      </c>
      <c r="X151">
        <v>99</v>
      </c>
      <c r="Y151">
        <v>1818</v>
      </c>
      <c r="AD151">
        <v>3857</v>
      </c>
      <c r="AE151">
        <v>3859</v>
      </c>
      <c r="AF151">
        <v>3859</v>
      </c>
      <c r="AG151">
        <v>3859</v>
      </c>
      <c r="AH151">
        <v>3858</v>
      </c>
      <c r="AI151">
        <v>3859</v>
      </c>
      <c r="AJ151">
        <v>3858</v>
      </c>
      <c r="AK151">
        <v>3859</v>
      </c>
      <c r="AL151">
        <v>3877</v>
      </c>
      <c r="AM151">
        <v>3877</v>
      </c>
      <c r="AO151">
        <v>999</v>
      </c>
    </row>
    <row r="152" spans="1:41" x14ac:dyDescent="0.3">
      <c r="A152">
        <v>5</v>
      </c>
      <c r="B152">
        <v>2024</v>
      </c>
      <c r="C152">
        <v>99</v>
      </c>
      <c r="D152">
        <v>11</v>
      </c>
      <c r="E152">
        <v>45364</v>
      </c>
      <c r="F152">
        <v>170</v>
      </c>
      <c r="G152">
        <v>99</v>
      </c>
      <c r="H152">
        <v>5702</v>
      </c>
      <c r="I152">
        <v>82.366141704664926</v>
      </c>
      <c r="J152">
        <v>11.914051394204453</v>
      </c>
      <c r="K152">
        <v>14.148783820716051</v>
      </c>
      <c r="L152">
        <v>14.194693777560001</v>
      </c>
      <c r="M152">
        <v>57.555179010658705</v>
      </c>
      <c r="N152">
        <v>58.396344928956402</v>
      </c>
      <c r="O152">
        <v>11.300710770913096</v>
      </c>
      <c r="P152">
        <v>47.203116457080384</v>
      </c>
      <c r="Q152">
        <v>46.130981678971857</v>
      </c>
      <c r="R152">
        <v>142.24952172724787</v>
      </c>
      <c r="S152">
        <v>141.42853238589785</v>
      </c>
      <c r="T152">
        <v>86.485222616771495</v>
      </c>
      <c r="U152">
        <v>82.711444960393294</v>
      </c>
      <c r="V152">
        <v>2.2347324265116004</v>
      </c>
      <c r="W152">
        <v>60.976324096808113</v>
      </c>
      <c r="X152">
        <v>99</v>
      </c>
      <c r="Y152">
        <v>2041</v>
      </c>
      <c r="AD152">
        <v>3658</v>
      </c>
      <c r="AE152">
        <v>3659</v>
      </c>
      <c r="AF152">
        <v>3659</v>
      </c>
      <c r="AG152">
        <v>3658</v>
      </c>
      <c r="AH152">
        <v>3658</v>
      </c>
      <c r="AI152">
        <v>3657</v>
      </c>
      <c r="AJ152">
        <v>3659</v>
      </c>
      <c r="AK152">
        <v>3659</v>
      </c>
      <c r="AL152">
        <v>3661</v>
      </c>
      <c r="AM152">
        <v>3661</v>
      </c>
      <c r="AO152">
        <v>999</v>
      </c>
    </row>
    <row r="153" spans="1:41" x14ac:dyDescent="0.3">
      <c r="A153">
        <v>5</v>
      </c>
      <c r="B153">
        <v>2024</v>
      </c>
      <c r="C153">
        <v>99</v>
      </c>
      <c r="D153">
        <v>11</v>
      </c>
      <c r="E153">
        <v>45365</v>
      </c>
      <c r="F153">
        <v>170</v>
      </c>
      <c r="G153">
        <v>99</v>
      </c>
      <c r="H153">
        <v>5760</v>
      </c>
      <c r="I153">
        <v>82.19570138888848</v>
      </c>
      <c r="J153">
        <v>12.17602435026927</v>
      </c>
      <c r="K153">
        <v>14.427969079409683</v>
      </c>
      <c r="L153">
        <v>14.165304465493898</v>
      </c>
      <c r="M153">
        <v>57.194940267041446</v>
      </c>
      <c r="N153">
        <v>58.676765899864598</v>
      </c>
      <c r="O153">
        <v>11.390308988764051</v>
      </c>
      <c r="P153">
        <v>48.110981034886443</v>
      </c>
      <c r="Q153">
        <v>47.089440412081487</v>
      </c>
      <c r="R153">
        <v>142.05149812734084</v>
      </c>
      <c r="S153">
        <v>143.07467228464424</v>
      </c>
      <c r="T153">
        <v>86.693881363848789</v>
      </c>
      <c r="U153">
        <v>82.654413825315487</v>
      </c>
      <c r="V153">
        <v>2.251944729140412</v>
      </c>
      <c r="W153">
        <v>60.762673611111119</v>
      </c>
      <c r="X153">
        <v>99</v>
      </c>
      <c r="Y153">
        <v>1478</v>
      </c>
      <c r="AD153">
        <v>4271</v>
      </c>
      <c r="AE153">
        <v>4269</v>
      </c>
      <c r="AF153">
        <v>4270</v>
      </c>
      <c r="AG153">
        <v>4272</v>
      </c>
      <c r="AH153">
        <v>4271</v>
      </c>
      <c r="AI153">
        <v>4271</v>
      </c>
      <c r="AJ153">
        <v>4272</v>
      </c>
      <c r="AK153">
        <v>4272</v>
      </c>
      <c r="AL153">
        <v>4282</v>
      </c>
      <c r="AM153">
        <v>4282</v>
      </c>
      <c r="AO153">
        <v>999</v>
      </c>
    </row>
    <row r="154" spans="1:41" x14ac:dyDescent="0.3">
      <c r="A154">
        <v>5</v>
      </c>
      <c r="B154">
        <v>2024</v>
      </c>
      <c r="C154">
        <v>99</v>
      </c>
      <c r="D154">
        <v>11</v>
      </c>
      <c r="E154">
        <v>45366</v>
      </c>
      <c r="F154">
        <v>170</v>
      </c>
      <c r="G154">
        <v>99</v>
      </c>
      <c r="H154">
        <v>3713</v>
      </c>
      <c r="I154">
        <v>81.600595206032821</v>
      </c>
      <c r="J154">
        <v>12.631592803861331</v>
      </c>
      <c r="K154">
        <v>14.683508771929818</v>
      </c>
      <c r="L154">
        <v>14.521707659873488</v>
      </c>
      <c r="M154">
        <v>57.468245614034885</v>
      </c>
      <c r="N154">
        <v>57.36854532677436</v>
      </c>
      <c r="O154">
        <v>11.466578947368459</v>
      </c>
      <c r="P154">
        <v>48.932426502852145</v>
      </c>
      <c r="Q154">
        <v>47.564282580078995</v>
      </c>
      <c r="R154">
        <v>143.99780701754389</v>
      </c>
      <c r="S154">
        <v>143.12763157894739</v>
      </c>
      <c r="T154">
        <v>86.906124234470454</v>
      </c>
      <c r="U154">
        <v>83.118722659667597</v>
      </c>
      <c r="V154">
        <v>2.0519159680684922</v>
      </c>
      <c r="W154">
        <v>60.585779692970647</v>
      </c>
      <c r="X154">
        <v>99</v>
      </c>
      <c r="Y154">
        <v>1423</v>
      </c>
      <c r="AD154">
        <v>2279</v>
      </c>
      <c r="AE154">
        <v>2280</v>
      </c>
      <c r="AF154">
        <v>2280</v>
      </c>
      <c r="AG154">
        <v>2280</v>
      </c>
      <c r="AH154">
        <v>2279</v>
      </c>
      <c r="AI154">
        <v>2279</v>
      </c>
      <c r="AJ154">
        <v>2280</v>
      </c>
      <c r="AK154">
        <v>2280</v>
      </c>
      <c r="AL154">
        <v>2286</v>
      </c>
      <c r="AM154">
        <v>2286</v>
      </c>
      <c r="AO154">
        <v>999</v>
      </c>
    </row>
    <row r="155" spans="1:41" x14ac:dyDescent="0.3">
      <c r="A155">
        <v>5</v>
      </c>
      <c r="B155">
        <v>2024</v>
      </c>
      <c r="C155">
        <v>99</v>
      </c>
      <c r="D155">
        <v>11</v>
      </c>
      <c r="E155">
        <v>45367</v>
      </c>
      <c r="G155">
        <v>99</v>
      </c>
      <c r="X155">
        <v>99</v>
      </c>
      <c r="AO155">
        <v>999</v>
      </c>
    </row>
    <row r="156" spans="1:41" x14ac:dyDescent="0.3">
      <c r="A156">
        <v>5</v>
      </c>
      <c r="B156">
        <v>2024</v>
      </c>
      <c r="C156">
        <v>99</v>
      </c>
      <c r="D156">
        <v>11</v>
      </c>
      <c r="E156">
        <v>45368</v>
      </c>
      <c r="G156">
        <v>99</v>
      </c>
      <c r="X156">
        <v>99</v>
      </c>
      <c r="AO156">
        <v>999</v>
      </c>
    </row>
    <row r="157" spans="1:41" x14ac:dyDescent="0.3">
      <c r="A157">
        <v>5</v>
      </c>
      <c r="B157">
        <v>2024</v>
      </c>
      <c r="C157">
        <v>99</v>
      </c>
      <c r="D157">
        <v>12</v>
      </c>
      <c r="E157">
        <v>45369</v>
      </c>
      <c r="F157">
        <v>170</v>
      </c>
      <c r="G157">
        <v>99</v>
      </c>
      <c r="H157">
        <v>7195</v>
      </c>
      <c r="I157">
        <v>82.041951355107614</v>
      </c>
      <c r="J157">
        <v>12.872766508416085</v>
      </c>
      <c r="K157">
        <v>15.191796200345388</v>
      </c>
      <c r="L157">
        <v>14.136423213580724</v>
      </c>
      <c r="M157">
        <v>57.77266839378251</v>
      </c>
      <c r="N157">
        <v>57.237303281929641</v>
      </c>
      <c r="O157">
        <v>11.602373759171355</v>
      </c>
      <c r="P157">
        <v>47.02829984877944</v>
      </c>
      <c r="Q157">
        <v>46.278833693304527</v>
      </c>
      <c r="R157">
        <v>133.79909365558916</v>
      </c>
      <c r="S157">
        <v>133.71342252913249</v>
      </c>
      <c r="T157">
        <v>87.63841031149299</v>
      </c>
      <c r="U157">
        <v>83.850182599355222</v>
      </c>
      <c r="V157">
        <v>2.3190296919293014</v>
      </c>
      <c r="W157">
        <v>60.391799861014611</v>
      </c>
      <c r="X157">
        <v>99</v>
      </c>
      <c r="Y157">
        <v>2529</v>
      </c>
      <c r="AD157">
        <v>4634</v>
      </c>
      <c r="AE157">
        <v>4632</v>
      </c>
      <c r="AF157">
        <v>4632</v>
      </c>
      <c r="AG157">
        <v>4634</v>
      </c>
      <c r="AH157">
        <v>4629</v>
      </c>
      <c r="AI157">
        <v>4630</v>
      </c>
      <c r="AJ157">
        <v>4634</v>
      </c>
      <c r="AK157">
        <v>4634</v>
      </c>
      <c r="AL157">
        <v>4655</v>
      </c>
      <c r="AM157">
        <v>4655</v>
      </c>
      <c r="AO157">
        <v>999</v>
      </c>
    </row>
    <row r="158" spans="1:41" x14ac:dyDescent="0.3">
      <c r="A158">
        <v>5</v>
      </c>
      <c r="B158">
        <v>2024</v>
      </c>
      <c r="C158">
        <v>99</v>
      </c>
      <c r="D158">
        <v>12</v>
      </c>
      <c r="E158">
        <v>45370</v>
      </c>
      <c r="F158">
        <v>170</v>
      </c>
      <c r="G158">
        <v>99</v>
      </c>
      <c r="H158">
        <v>5892</v>
      </c>
      <c r="I158">
        <v>81.829110658519653</v>
      </c>
      <c r="J158">
        <v>12.590611902766103</v>
      </c>
      <c r="K158">
        <v>14.835896002236518</v>
      </c>
      <c r="L158">
        <v>14.044871683340602</v>
      </c>
      <c r="M158">
        <v>57.927089740005613</v>
      </c>
      <c r="N158">
        <v>58.261501305483009</v>
      </c>
      <c r="O158">
        <v>11.527018720312956</v>
      </c>
      <c r="P158">
        <v>47.701229737283398</v>
      </c>
      <c r="Q158">
        <v>46.188024622271961</v>
      </c>
      <c r="R158">
        <v>138.59430008382228</v>
      </c>
      <c r="S158">
        <v>137.53422743783179</v>
      </c>
      <c r="T158">
        <v>87.567986614612508</v>
      </c>
      <c r="U158">
        <v>83.768767428890143</v>
      </c>
      <c r="V158">
        <v>2.2452840994704162</v>
      </c>
      <c r="W158">
        <v>60.708078750848614</v>
      </c>
      <c r="X158">
        <v>99</v>
      </c>
      <c r="Y158">
        <v>2298</v>
      </c>
      <c r="AD158">
        <v>3579</v>
      </c>
      <c r="AE158">
        <v>3577</v>
      </c>
      <c r="AF158">
        <v>3578</v>
      </c>
      <c r="AG158">
        <v>3579</v>
      </c>
      <c r="AH158">
        <v>3578</v>
      </c>
      <c r="AI158">
        <v>3574</v>
      </c>
      <c r="AJ158">
        <v>3579</v>
      </c>
      <c r="AK158">
        <v>3579</v>
      </c>
      <c r="AL158">
        <v>3586</v>
      </c>
      <c r="AM158">
        <v>3586</v>
      </c>
      <c r="AO158">
        <v>999</v>
      </c>
    </row>
    <row r="159" spans="1:41" x14ac:dyDescent="0.3">
      <c r="A159">
        <v>5</v>
      </c>
      <c r="B159">
        <v>2024</v>
      </c>
      <c r="C159">
        <v>99</v>
      </c>
      <c r="D159">
        <v>12</v>
      </c>
      <c r="E159">
        <v>45371</v>
      </c>
      <c r="F159">
        <v>170</v>
      </c>
      <c r="G159">
        <v>99</v>
      </c>
      <c r="H159">
        <v>6403</v>
      </c>
      <c r="I159">
        <v>81.934258941121385</v>
      </c>
      <c r="J159">
        <v>12.41315361375789</v>
      </c>
      <c r="K159">
        <v>14.608546214584289</v>
      </c>
      <c r="L159">
        <v>14.351750599520372</v>
      </c>
      <c r="M159">
        <v>57.721040408732144</v>
      </c>
      <c r="N159">
        <v>57.478043165467582</v>
      </c>
      <c r="O159">
        <v>11.44718996748721</v>
      </c>
      <c r="P159">
        <v>46.600604089219317</v>
      </c>
      <c r="Q159">
        <v>45.886538014415237</v>
      </c>
      <c r="R159">
        <v>133.56120789779325</v>
      </c>
      <c r="S159">
        <v>132.08824895494655</v>
      </c>
      <c r="T159">
        <v>87.915061499187814</v>
      </c>
      <c r="U159">
        <v>83.546948247853294</v>
      </c>
      <c r="V159">
        <v>2.1953926008263966</v>
      </c>
      <c r="W159">
        <v>60.634233952834606</v>
      </c>
      <c r="X159">
        <v>99</v>
      </c>
      <c r="Y159">
        <v>2085</v>
      </c>
      <c r="AD159">
        <v>4303</v>
      </c>
      <c r="AE159">
        <v>4306</v>
      </c>
      <c r="AF159">
        <v>4306</v>
      </c>
      <c r="AG159">
        <v>4306</v>
      </c>
      <c r="AH159">
        <v>4304</v>
      </c>
      <c r="AI159">
        <v>4301</v>
      </c>
      <c r="AJ159">
        <v>4305</v>
      </c>
      <c r="AK159">
        <v>4306</v>
      </c>
      <c r="AL159">
        <v>4309</v>
      </c>
      <c r="AM159">
        <v>4309</v>
      </c>
      <c r="AO159">
        <v>999</v>
      </c>
    </row>
    <row r="160" spans="1:41" x14ac:dyDescent="0.3">
      <c r="A160">
        <v>5</v>
      </c>
      <c r="B160">
        <v>2024</v>
      </c>
      <c r="C160">
        <v>99</v>
      </c>
      <c r="D160">
        <v>12</v>
      </c>
      <c r="E160">
        <v>45372</v>
      </c>
      <c r="F160">
        <v>170</v>
      </c>
      <c r="G160">
        <v>99</v>
      </c>
      <c r="H160">
        <v>8475</v>
      </c>
      <c r="I160">
        <v>82.096232448377521</v>
      </c>
      <c r="J160">
        <v>12.517502897830765</v>
      </c>
      <c r="K160">
        <v>14.683642384105919</v>
      </c>
      <c r="L160">
        <v>13.929102244389012</v>
      </c>
      <c r="M160">
        <v>58.604370860927204</v>
      </c>
      <c r="N160">
        <v>57.640714879468064</v>
      </c>
      <c r="O160">
        <v>11.353110522832509</v>
      </c>
      <c r="P160">
        <v>48.395729890764649</v>
      </c>
      <c r="Q160">
        <v>47.882469789769914</v>
      </c>
      <c r="R160">
        <v>133.56684315023165</v>
      </c>
      <c r="S160">
        <v>134.09182660489742</v>
      </c>
      <c r="T160">
        <v>87.809435829759011</v>
      </c>
      <c r="U160">
        <v>84.042890135268777</v>
      </c>
      <c r="V160">
        <v>2.1661394862751497</v>
      </c>
      <c r="W160">
        <v>60.808849557522109</v>
      </c>
      <c r="X160">
        <v>99</v>
      </c>
      <c r="Y160">
        <v>2406</v>
      </c>
      <c r="AD160">
        <v>6039</v>
      </c>
      <c r="AE160">
        <v>6040</v>
      </c>
      <c r="AF160">
        <v>6042</v>
      </c>
      <c r="AG160">
        <v>6044</v>
      </c>
      <c r="AH160">
        <v>6042</v>
      </c>
      <c r="AI160">
        <v>6041</v>
      </c>
      <c r="AJ160">
        <v>6044</v>
      </c>
      <c r="AK160">
        <v>6044</v>
      </c>
      <c r="AL160">
        <v>6062</v>
      </c>
      <c r="AM160">
        <v>6062</v>
      </c>
      <c r="AO160">
        <v>999</v>
      </c>
    </row>
    <row r="161" spans="1:41" x14ac:dyDescent="0.3">
      <c r="A161">
        <v>5</v>
      </c>
      <c r="B161">
        <v>2024</v>
      </c>
      <c r="C161">
        <v>99</v>
      </c>
      <c r="D161">
        <v>12</v>
      </c>
      <c r="E161">
        <v>45373</v>
      </c>
      <c r="F161">
        <v>170</v>
      </c>
      <c r="G161">
        <v>99</v>
      </c>
      <c r="H161">
        <v>5003</v>
      </c>
      <c r="I161">
        <v>81.173022186688044</v>
      </c>
      <c r="J161">
        <v>12.792991913746624</v>
      </c>
      <c r="K161">
        <v>14.747629310344816</v>
      </c>
      <c r="L161">
        <v>13.792597503900158</v>
      </c>
      <c r="M161">
        <v>57.811907327586155</v>
      </c>
      <c r="N161">
        <v>56.968463338533603</v>
      </c>
      <c r="O161">
        <v>11.304040948275819</v>
      </c>
      <c r="P161">
        <v>48.735508223240785</v>
      </c>
      <c r="Q161">
        <v>48.077358490566013</v>
      </c>
      <c r="R161">
        <v>127.92295258620688</v>
      </c>
      <c r="S161">
        <v>127.6796875</v>
      </c>
      <c r="T161">
        <v>87.347645951035773</v>
      </c>
      <c r="U161">
        <v>83.52795264998656</v>
      </c>
      <c r="V161">
        <v>1.9546373965981927</v>
      </c>
      <c r="W161">
        <v>60.688786727963219</v>
      </c>
      <c r="X161">
        <v>99</v>
      </c>
      <c r="Y161">
        <v>1282</v>
      </c>
      <c r="AD161">
        <v>3710</v>
      </c>
      <c r="AE161">
        <v>3712</v>
      </c>
      <c r="AF161">
        <v>3711</v>
      </c>
      <c r="AG161">
        <v>3712</v>
      </c>
      <c r="AH161">
        <v>3709</v>
      </c>
      <c r="AI161">
        <v>3710</v>
      </c>
      <c r="AJ161">
        <v>3712</v>
      </c>
      <c r="AK161">
        <v>3712</v>
      </c>
      <c r="AL161">
        <v>3717</v>
      </c>
      <c r="AM161">
        <v>3717</v>
      </c>
      <c r="AO161">
        <v>999</v>
      </c>
    </row>
    <row r="162" spans="1:41" x14ac:dyDescent="0.3">
      <c r="A162">
        <v>5</v>
      </c>
      <c r="B162">
        <v>2024</v>
      </c>
      <c r="C162">
        <v>99</v>
      </c>
      <c r="D162">
        <v>12</v>
      </c>
      <c r="E162">
        <v>45374</v>
      </c>
      <c r="G162">
        <v>99</v>
      </c>
      <c r="X162">
        <v>99</v>
      </c>
      <c r="AO162">
        <v>999</v>
      </c>
    </row>
    <row r="163" spans="1:41" x14ac:dyDescent="0.3">
      <c r="A163">
        <v>5</v>
      </c>
      <c r="B163">
        <v>2024</v>
      </c>
      <c r="C163">
        <v>99</v>
      </c>
      <c r="D163">
        <v>12</v>
      </c>
      <c r="E163">
        <v>45375</v>
      </c>
      <c r="G163">
        <v>99</v>
      </c>
      <c r="X163">
        <v>99</v>
      </c>
      <c r="AO163">
        <v>999</v>
      </c>
    </row>
    <row r="164" spans="1:41" x14ac:dyDescent="0.3">
      <c r="A164">
        <v>5</v>
      </c>
      <c r="B164">
        <v>2024</v>
      </c>
      <c r="C164">
        <v>99</v>
      </c>
      <c r="D164">
        <v>13</v>
      </c>
      <c r="E164">
        <v>45376</v>
      </c>
      <c r="F164">
        <v>170</v>
      </c>
      <c r="G164">
        <v>99</v>
      </c>
      <c r="H164">
        <v>6658</v>
      </c>
      <c r="I164">
        <v>81.996635626314145</v>
      </c>
      <c r="J164">
        <v>12.532124978422216</v>
      </c>
      <c r="K164">
        <v>14.677196616606276</v>
      </c>
      <c r="L164">
        <v>14.179540094339631</v>
      </c>
      <c r="M164">
        <v>58.219333678577563</v>
      </c>
      <c r="N164">
        <v>59.613478773584944</v>
      </c>
      <c r="O164">
        <v>11.517210426376597</v>
      </c>
      <c r="P164">
        <v>46.993440359054048</v>
      </c>
      <c r="Q164">
        <v>46.52452504317791</v>
      </c>
      <c r="R164">
        <v>128.17572932849998</v>
      </c>
      <c r="S164">
        <v>129.08320386673569</v>
      </c>
      <c r="T164">
        <v>87.053512396694273</v>
      </c>
      <c r="U164">
        <v>83.911053719008308</v>
      </c>
      <c r="V164">
        <v>2.1450716381840582</v>
      </c>
      <c r="W164">
        <v>60.680985280865137</v>
      </c>
      <c r="X164">
        <v>99</v>
      </c>
      <c r="Y164">
        <v>848</v>
      </c>
      <c r="AD164">
        <v>5793</v>
      </c>
      <c r="AE164">
        <v>5793</v>
      </c>
      <c r="AF164">
        <v>5792</v>
      </c>
      <c r="AG164">
        <v>5793</v>
      </c>
      <c r="AH164">
        <v>5793</v>
      </c>
      <c r="AI164">
        <v>5790</v>
      </c>
      <c r="AJ164">
        <v>5793</v>
      </c>
      <c r="AK164">
        <v>5793</v>
      </c>
      <c r="AL164">
        <v>5808</v>
      </c>
      <c r="AM164">
        <v>5808</v>
      </c>
      <c r="AO164">
        <v>999</v>
      </c>
    </row>
    <row r="165" spans="1:41" x14ac:dyDescent="0.3">
      <c r="A165">
        <v>5</v>
      </c>
      <c r="B165">
        <v>2024</v>
      </c>
      <c r="C165">
        <v>99</v>
      </c>
      <c r="D165">
        <v>13</v>
      </c>
      <c r="E165">
        <v>45377</v>
      </c>
      <c r="F165">
        <v>170</v>
      </c>
      <c r="G165">
        <v>99</v>
      </c>
      <c r="H165">
        <v>1827</v>
      </c>
      <c r="I165">
        <v>82.920525451559854</v>
      </c>
      <c r="J165">
        <v>12.442428785607165</v>
      </c>
      <c r="K165">
        <v>14.69895052473762</v>
      </c>
      <c r="L165">
        <v>14.525389344262305</v>
      </c>
      <c r="M165">
        <v>59.04722638680655</v>
      </c>
      <c r="N165">
        <v>58.736557377049195</v>
      </c>
      <c r="O165">
        <v>11.497528089887648</v>
      </c>
      <c r="P165">
        <v>41.808702175543885</v>
      </c>
      <c r="Q165">
        <v>41.610652663165808</v>
      </c>
      <c r="R165">
        <v>107.05992509363294</v>
      </c>
      <c r="S165">
        <v>113.45917602996252</v>
      </c>
      <c r="T165">
        <v>85.215856394914141</v>
      </c>
      <c r="U165">
        <v>84.820942408376894</v>
      </c>
      <c r="V165">
        <v>2.2565217391304473</v>
      </c>
      <c r="W165">
        <v>60.710454296661183</v>
      </c>
      <c r="X165">
        <v>99</v>
      </c>
      <c r="Y165">
        <v>488</v>
      </c>
      <c r="AD165">
        <v>1334</v>
      </c>
      <c r="AE165">
        <v>1334</v>
      </c>
      <c r="AF165">
        <v>1335</v>
      </c>
      <c r="AG165">
        <v>1335</v>
      </c>
      <c r="AH165">
        <v>1333</v>
      </c>
      <c r="AI165">
        <v>1333</v>
      </c>
      <c r="AJ165">
        <v>1335</v>
      </c>
      <c r="AK165">
        <v>1335</v>
      </c>
      <c r="AL165">
        <v>1337</v>
      </c>
      <c r="AM165">
        <v>1337</v>
      </c>
      <c r="AO165">
        <v>999</v>
      </c>
    </row>
    <row r="166" spans="1:41" x14ac:dyDescent="0.3">
      <c r="A166">
        <v>5</v>
      </c>
      <c r="B166">
        <v>2024</v>
      </c>
      <c r="C166">
        <v>99</v>
      </c>
      <c r="D166">
        <v>13</v>
      </c>
      <c r="E166">
        <v>45378</v>
      </c>
      <c r="F166">
        <v>170</v>
      </c>
      <c r="G166">
        <v>99</v>
      </c>
      <c r="H166">
        <v>1718</v>
      </c>
      <c r="I166">
        <v>82.571653084982685</v>
      </c>
      <c r="J166">
        <v>13.213018597997131</v>
      </c>
      <c r="K166">
        <v>15.149213161659535</v>
      </c>
      <c r="L166">
        <v>14.784904458598721</v>
      </c>
      <c r="M166">
        <v>59.265236051502157</v>
      </c>
      <c r="N166">
        <v>59.999331210191023</v>
      </c>
      <c r="O166">
        <v>11.377682403433472</v>
      </c>
      <c r="P166">
        <v>44.568669527896994</v>
      </c>
      <c r="Q166">
        <v>43.709585121602288</v>
      </c>
      <c r="R166">
        <v>110.26752503576537</v>
      </c>
      <c r="S166">
        <v>114.87911301859801</v>
      </c>
      <c r="T166">
        <v>85.309635974304015</v>
      </c>
      <c r="U166">
        <v>85.34789436117066</v>
      </c>
      <c r="V166">
        <v>1.9361945636624027</v>
      </c>
      <c r="W166">
        <v>60.266589057043085</v>
      </c>
      <c r="X166">
        <v>99</v>
      </c>
      <c r="Y166">
        <v>314</v>
      </c>
      <c r="AD166">
        <v>1398</v>
      </c>
      <c r="AE166">
        <v>1398</v>
      </c>
      <c r="AF166">
        <v>1398</v>
      </c>
      <c r="AG166">
        <v>1398</v>
      </c>
      <c r="AH166">
        <v>1398</v>
      </c>
      <c r="AI166">
        <v>1398</v>
      </c>
      <c r="AJ166">
        <v>1398</v>
      </c>
      <c r="AK166">
        <v>1398</v>
      </c>
      <c r="AL166">
        <v>1401</v>
      </c>
      <c r="AM166">
        <v>1401</v>
      </c>
      <c r="AO166">
        <v>999</v>
      </c>
    </row>
    <row r="167" spans="1:41" x14ac:dyDescent="0.3">
      <c r="A167">
        <v>5</v>
      </c>
      <c r="B167">
        <v>2024</v>
      </c>
      <c r="C167">
        <v>99</v>
      </c>
      <c r="D167">
        <v>13</v>
      </c>
      <c r="E167">
        <v>45379</v>
      </c>
      <c r="G167">
        <v>99</v>
      </c>
      <c r="X167">
        <v>99</v>
      </c>
      <c r="AO167">
        <v>999</v>
      </c>
    </row>
    <row r="168" spans="1:41" x14ac:dyDescent="0.3">
      <c r="A168">
        <v>5</v>
      </c>
      <c r="B168">
        <v>2024</v>
      </c>
      <c r="C168">
        <v>99</v>
      </c>
      <c r="D168">
        <v>13</v>
      </c>
      <c r="E168">
        <v>45380</v>
      </c>
      <c r="G168">
        <v>99</v>
      </c>
      <c r="X168">
        <v>99</v>
      </c>
      <c r="AO168">
        <v>999</v>
      </c>
    </row>
    <row r="169" spans="1:41" x14ac:dyDescent="0.3">
      <c r="A169">
        <v>5</v>
      </c>
      <c r="B169">
        <v>2024</v>
      </c>
      <c r="C169">
        <v>99</v>
      </c>
      <c r="D169">
        <v>13</v>
      </c>
      <c r="E169">
        <v>45381</v>
      </c>
      <c r="G169">
        <v>99</v>
      </c>
      <c r="X169">
        <v>99</v>
      </c>
      <c r="AO169">
        <v>999</v>
      </c>
    </row>
    <row r="170" spans="1:41" x14ac:dyDescent="0.3">
      <c r="A170">
        <v>5</v>
      </c>
      <c r="B170">
        <v>2024</v>
      </c>
      <c r="C170">
        <v>99</v>
      </c>
      <c r="D170">
        <v>13</v>
      </c>
      <c r="E170">
        <v>45382</v>
      </c>
      <c r="G170">
        <v>99</v>
      </c>
      <c r="X170">
        <v>99</v>
      </c>
      <c r="AO170">
        <v>999</v>
      </c>
    </row>
    <row r="171" spans="1:41" x14ac:dyDescent="0.3">
      <c r="A171">
        <v>5</v>
      </c>
      <c r="B171">
        <v>2024</v>
      </c>
      <c r="C171">
        <v>99</v>
      </c>
      <c r="D171">
        <v>14</v>
      </c>
      <c r="E171">
        <v>45383</v>
      </c>
      <c r="F171">
        <v>170</v>
      </c>
      <c r="G171">
        <v>99</v>
      </c>
      <c r="H171">
        <v>4044</v>
      </c>
      <c r="I171">
        <v>85.421033630069246</v>
      </c>
      <c r="J171">
        <v>12.835651773376316</v>
      </c>
      <c r="K171">
        <v>15.513311837862714</v>
      </c>
      <c r="L171">
        <v>14.254193548387089</v>
      </c>
      <c r="M171">
        <v>59.012160294795024</v>
      </c>
      <c r="N171">
        <v>58.850564819795501</v>
      </c>
      <c r="O171">
        <v>11.238507600184269</v>
      </c>
      <c r="P171">
        <v>49.392626728110592</v>
      </c>
      <c r="Q171">
        <v>48.686780285582685</v>
      </c>
      <c r="R171">
        <v>145.15891294334409</v>
      </c>
      <c r="S171">
        <v>144.23076923076923</v>
      </c>
      <c r="T171">
        <v>90.002394106813881</v>
      </c>
      <c r="U171">
        <v>85.497605893186119</v>
      </c>
      <c r="V171">
        <v>2.6776600644863962</v>
      </c>
      <c r="W171">
        <v>60.436696340257178</v>
      </c>
      <c r="X171">
        <v>99</v>
      </c>
      <c r="Y171">
        <v>1859</v>
      </c>
      <c r="AD171">
        <v>2171</v>
      </c>
      <c r="AE171">
        <v>2171</v>
      </c>
      <c r="AF171">
        <v>2171</v>
      </c>
      <c r="AG171">
        <v>2171</v>
      </c>
      <c r="AH171">
        <v>2170</v>
      </c>
      <c r="AI171">
        <v>2171</v>
      </c>
      <c r="AJ171">
        <v>2171</v>
      </c>
      <c r="AK171">
        <v>2171</v>
      </c>
      <c r="AL171">
        <v>2172</v>
      </c>
      <c r="AM171">
        <v>2172</v>
      </c>
      <c r="AO171">
        <v>999</v>
      </c>
    </row>
    <row r="172" spans="1:41" x14ac:dyDescent="0.3">
      <c r="A172">
        <v>5</v>
      </c>
      <c r="B172">
        <v>2024</v>
      </c>
      <c r="C172">
        <v>99</v>
      </c>
      <c r="D172">
        <v>14</v>
      </c>
      <c r="E172">
        <v>45384</v>
      </c>
      <c r="F172">
        <v>170</v>
      </c>
      <c r="G172">
        <v>99</v>
      </c>
      <c r="H172">
        <v>7933</v>
      </c>
      <c r="I172">
        <v>84.46866128828951</v>
      </c>
      <c r="J172">
        <v>12.856418328086738</v>
      </c>
      <c r="K172">
        <v>15.197411682406416</v>
      </c>
      <c r="L172">
        <v>14.103751143641372</v>
      </c>
      <c r="M172">
        <v>59.44658971668408</v>
      </c>
      <c r="N172">
        <v>57.788076923076886</v>
      </c>
      <c r="O172">
        <v>11.543051914000992</v>
      </c>
      <c r="P172">
        <v>47.002273919888061</v>
      </c>
      <c r="Q172">
        <v>46.443589295084841</v>
      </c>
      <c r="R172">
        <v>127.95594405594404</v>
      </c>
      <c r="S172">
        <v>130.16745324244016</v>
      </c>
      <c r="T172">
        <v>88.291938011492192</v>
      </c>
      <c r="U172">
        <v>85.434511579313849</v>
      </c>
      <c r="V172">
        <v>2.3409933543196737</v>
      </c>
      <c r="W172">
        <v>60.481532837514173</v>
      </c>
      <c r="X172">
        <v>99</v>
      </c>
      <c r="Y172">
        <v>2184</v>
      </c>
      <c r="AD172">
        <v>5718</v>
      </c>
      <c r="AE172">
        <v>5718</v>
      </c>
      <c r="AF172">
        <v>5720</v>
      </c>
      <c r="AG172">
        <v>5721</v>
      </c>
      <c r="AH172">
        <v>5717</v>
      </c>
      <c r="AI172">
        <v>5717</v>
      </c>
      <c r="AJ172">
        <v>5720</v>
      </c>
      <c r="AK172">
        <v>5721</v>
      </c>
      <c r="AL172">
        <v>5743</v>
      </c>
      <c r="AM172">
        <v>5743</v>
      </c>
      <c r="AO172">
        <v>999</v>
      </c>
    </row>
    <row r="173" spans="1:41" x14ac:dyDescent="0.3">
      <c r="A173">
        <v>5</v>
      </c>
      <c r="B173">
        <v>2024</v>
      </c>
      <c r="C173">
        <v>99</v>
      </c>
      <c r="D173">
        <v>14</v>
      </c>
      <c r="E173">
        <v>45385</v>
      </c>
      <c r="F173">
        <v>170</v>
      </c>
      <c r="G173">
        <v>99</v>
      </c>
      <c r="H173">
        <v>7614</v>
      </c>
      <c r="I173">
        <v>84.191377725242845</v>
      </c>
      <c r="J173">
        <v>12.444643902439028</v>
      </c>
      <c r="K173">
        <v>14.784933645589444</v>
      </c>
      <c r="L173">
        <v>14.460343157044827</v>
      </c>
      <c r="M173">
        <v>59.000936768149955</v>
      </c>
      <c r="N173">
        <v>59.01988292289073</v>
      </c>
      <c r="O173">
        <v>11.616897560975628</v>
      </c>
      <c r="P173">
        <v>46.895394223263089</v>
      </c>
      <c r="Q173">
        <v>46.273153575615481</v>
      </c>
      <c r="R173">
        <v>130.5479024390244</v>
      </c>
      <c r="S173">
        <v>130.64253658536583</v>
      </c>
      <c r="T173">
        <v>88.1667380720544</v>
      </c>
      <c r="U173">
        <v>84.84370009737097</v>
      </c>
      <c r="V173">
        <v>2.3402897431504126</v>
      </c>
      <c r="W173">
        <v>60.595613343840306</v>
      </c>
      <c r="X173">
        <v>99</v>
      </c>
      <c r="Y173">
        <v>2477</v>
      </c>
      <c r="AD173">
        <v>5125</v>
      </c>
      <c r="AE173">
        <v>5124</v>
      </c>
      <c r="AF173">
        <v>5125</v>
      </c>
      <c r="AG173">
        <v>5125</v>
      </c>
      <c r="AH173">
        <v>5124</v>
      </c>
      <c r="AI173">
        <v>5118</v>
      </c>
      <c r="AJ173">
        <v>5125</v>
      </c>
      <c r="AK173">
        <v>5125</v>
      </c>
      <c r="AL173">
        <v>5135</v>
      </c>
      <c r="AM173">
        <v>5135</v>
      </c>
      <c r="AO173">
        <v>999</v>
      </c>
    </row>
    <row r="174" spans="1:41" x14ac:dyDescent="0.3">
      <c r="A174">
        <v>5</v>
      </c>
      <c r="B174">
        <v>2024</v>
      </c>
      <c r="C174">
        <v>99</v>
      </c>
      <c r="D174">
        <v>14</v>
      </c>
      <c r="E174">
        <v>45386</v>
      </c>
      <c r="F174">
        <v>170</v>
      </c>
      <c r="G174">
        <v>99</v>
      </c>
      <c r="H174">
        <v>7531</v>
      </c>
      <c r="I174">
        <v>84.31130925507874</v>
      </c>
      <c r="J174">
        <v>12.761824775720561</v>
      </c>
      <c r="K174">
        <v>15.172508591065302</v>
      </c>
      <c r="L174">
        <v>14.590619235836613</v>
      </c>
      <c r="M174">
        <v>59.136617029400689</v>
      </c>
      <c r="N174">
        <v>59.23050087873461</v>
      </c>
      <c r="O174">
        <v>11.35203205495133</v>
      </c>
      <c r="P174">
        <v>47.486166762068315</v>
      </c>
      <c r="Q174">
        <v>47.035509736540654</v>
      </c>
      <c r="R174">
        <v>129.85744274809164</v>
      </c>
      <c r="S174">
        <v>130.86758252241941</v>
      </c>
      <c r="T174">
        <v>88.438833841463492</v>
      </c>
      <c r="U174">
        <v>85.141463414634018</v>
      </c>
      <c r="V174">
        <v>2.4106838153447434</v>
      </c>
      <c r="W174">
        <v>60.384411100783439</v>
      </c>
      <c r="X174">
        <v>99</v>
      </c>
      <c r="Y174">
        <v>2276</v>
      </c>
      <c r="AD174">
        <v>5239</v>
      </c>
      <c r="AE174">
        <v>5238</v>
      </c>
      <c r="AF174">
        <v>5241</v>
      </c>
      <c r="AG174">
        <v>5241</v>
      </c>
      <c r="AH174">
        <v>5241</v>
      </c>
      <c r="AI174">
        <v>5238</v>
      </c>
      <c r="AJ174">
        <v>5240</v>
      </c>
      <c r="AK174">
        <v>5241</v>
      </c>
      <c r="AL174">
        <v>5248</v>
      </c>
      <c r="AM174">
        <v>5248</v>
      </c>
      <c r="AO174">
        <v>999</v>
      </c>
    </row>
    <row r="175" spans="1:41" x14ac:dyDescent="0.3">
      <c r="A175">
        <v>5</v>
      </c>
      <c r="B175">
        <v>2024</v>
      </c>
      <c r="C175">
        <v>99</v>
      </c>
      <c r="D175">
        <v>14</v>
      </c>
      <c r="E175">
        <v>45387</v>
      </c>
      <c r="F175">
        <v>170</v>
      </c>
      <c r="G175">
        <v>99</v>
      </c>
      <c r="H175">
        <v>6509</v>
      </c>
      <c r="I175">
        <v>85.141776002458116</v>
      </c>
      <c r="J175">
        <v>12.715204550426639</v>
      </c>
      <c r="K175">
        <v>14.948950131233596</v>
      </c>
      <c r="L175">
        <v>14.830989583333338</v>
      </c>
      <c r="M175">
        <v>58.876115485564398</v>
      </c>
      <c r="N175">
        <v>58.397489583333353</v>
      </c>
      <c r="O175">
        <v>11.251333624836006</v>
      </c>
      <c r="P175">
        <v>46.171003717472111</v>
      </c>
      <c r="Q175">
        <v>45.414660831509842</v>
      </c>
      <c r="R175">
        <v>132.21381722780936</v>
      </c>
      <c r="S175">
        <v>133.2031045037167</v>
      </c>
      <c r="T175">
        <v>87.396116928446915</v>
      </c>
      <c r="U175">
        <v>84.484816753926651</v>
      </c>
      <c r="V175">
        <v>2.2337455808069535</v>
      </c>
      <c r="W175">
        <v>60.301121524043609</v>
      </c>
      <c r="X175">
        <v>99</v>
      </c>
      <c r="Y175">
        <v>1920</v>
      </c>
      <c r="AD175">
        <v>4571</v>
      </c>
      <c r="AE175">
        <v>4572</v>
      </c>
      <c r="AF175">
        <v>4574</v>
      </c>
      <c r="AG175">
        <v>4574</v>
      </c>
      <c r="AH175">
        <v>4573</v>
      </c>
      <c r="AI175">
        <v>4570</v>
      </c>
      <c r="AJ175">
        <v>4574</v>
      </c>
      <c r="AK175">
        <v>4574</v>
      </c>
      <c r="AL175">
        <v>4584</v>
      </c>
      <c r="AM175">
        <v>4584</v>
      </c>
      <c r="AO175">
        <v>999</v>
      </c>
    </row>
    <row r="176" spans="1:41" x14ac:dyDescent="0.3">
      <c r="A176">
        <v>5</v>
      </c>
      <c r="B176">
        <v>2024</v>
      </c>
      <c r="C176">
        <v>99</v>
      </c>
      <c r="D176">
        <v>14</v>
      </c>
      <c r="E176">
        <v>45388</v>
      </c>
      <c r="G176">
        <v>99</v>
      </c>
      <c r="X176">
        <v>99</v>
      </c>
      <c r="AO176">
        <v>999</v>
      </c>
    </row>
    <row r="177" spans="1:41" x14ac:dyDescent="0.3">
      <c r="A177">
        <v>5</v>
      </c>
      <c r="B177">
        <v>2024</v>
      </c>
      <c r="C177">
        <v>99</v>
      </c>
      <c r="D177">
        <v>14</v>
      </c>
      <c r="E177">
        <v>45389</v>
      </c>
      <c r="G177">
        <v>99</v>
      </c>
      <c r="X177">
        <v>99</v>
      </c>
      <c r="AO177">
        <v>999</v>
      </c>
    </row>
    <row r="178" spans="1:41" x14ac:dyDescent="0.3">
      <c r="A178">
        <v>5</v>
      </c>
      <c r="B178">
        <v>2024</v>
      </c>
      <c r="C178">
        <v>99</v>
      </c>
      <c r="D178">
        <v>15</v>
      </c>
      <c r="E178">
        <v>45390</v>
      </c>
      <c r="F178">
        <v>170</v>
      </c>
      <c r="G178">
        <v>99</v>
      </c>
      <c r="H178">
        <v>7979</v>
      </c>
      <c r="I178">
        <v>83.618501065295646</v>
      </c>
      <c r="J178">
        <v>12.326212861978203</v>
      </c>
      <c r="K178">
        <v>14.454542034982124</v>
      </c>
      <c r="L178">
        <v>14.320393343419099</v>
      </c>
      <c r="M178">
        <v>58.360466428437014</v>
      </c>
      <c r="N178">
        <v>59.688838441165394</v>
      </c>
      <c r="O178">
        <v>11.21037204058617</v>
      </c>
      <c r="P178">
        <v>46.936266215454033</v>
      </c>
      <c r="Q178">
        <v>46.397293741777837</v>
      </c>
      <c r="R178">
        <v>127.34655140011272</v>
      </c>
      <c r="S178">
        <v>128.09188275084551</v>
      </c>
      <c r="T178">
        <v>87.06826706676641</v>
      </c>
      <c r="U178">
        <v>83.484508627156842</v>
      </c>
      <c r="V178">
        <v>2.1283291730039182</v>
      </c>
      <c r="W178">
        <v>60.798721644316309</v>
      </c>
      <c r="X178">
        <v>99</v>
      </c>
      <c r="Y178">
        <v>2643</v>
      </c>
      <c r="AD178">
        <v>5318</v>
      </c>
      <c r="AE178">
        <v>5317</v>
      </c>
      <c r="AF178">
        <v>5322</v>
      </c>
      <c r="AG178">
        <v>5322</v>
      </c>
      <c r="AH178">
        <v>5319</v>
      </c>
      <c r="AI178">
        <v>5321</v>
      </c>
      <c r="AJ178">
        <v>5321</v>
      </c>
      <c r="AK178">
        <v>5322</v>
      </c>
      <c r="AL178">
        <v>5332</v>
      </c>
      <c r="AM178">
        <v>5332</v>
      </c>
      <c r="AO178">
        <v>999</v>
      </c>
    </row>
    <row r="179" spans="1:41" x14ac:dyDescent="0.3">
      <c r="A179">
        <v>5</v>
      </c>
      <c r="B179">
        <v>2024</v>
      </c>
      <c r="C179">
        <v>99</v>
      </c>
      <c r="D179">
        <v>15</v>
      </c>
      <c r="E179">
        <v>45391</v>
      </c>
      <c r="F179">
        <v>170</v>
      </c>
      <c r="G179">
        <v>99</v>
      </c>
      <c r="H179">
        <v>6281</v>
      </c>
      <c r="I179">
        <v>83.416483044100971</v>
      </c>
      <c r="J179">
        <v>12.568096385542164</v>
      </c>
      <c r="K179">
        <v>14.569804960269691</v>
      </c>
      <c r="L179">
        <v>14.756420104314854</v>
      </c>
      <c r="M179">
        <v>58.647628220563277</v>
      </c>
      <c r="N179">
        <v>58.452068473609074</v>
      </c>
      <c r="O179">
        <v>11.488053949903621</v>
      </c>
      <c r="P179">
        <v>47.01083554057309</v>
      </c>
      <c r="Q179">
        <v>46.341763005780336</v>
      </c>
      <c r="R179">
        <v>132.63544425716347</v>
      </c>
      <c r="S179">
        <v>132.47844931374911</v>
      </c>
      <c r="T179">
        <v>87.379578139980765</v>
      </c>
      <c r="U179">
        <v>83.866634707574278</v>
      </c>
      <c r="V179">
        <v>2.0017085747275245</v>
      </c>
      <c r="W179">
        <v>60.507084859098867</v>
      </c>
      <c r="X179">
        <v>99</v>
      </c>
      <c r="Y179">
        <v>2103</v>
      </c>
      <c r="AD179">
        <v>4150</v>
      </c>
      <c r="AE179">
        <v>4153</v>
      </c>
      <c r="AF179">
        <v>4153</v>
      </c>
      <c r="AG179">
        <v>4152</v>
      </c>
      <c r="AH179">
        <v>4153</v>
      </c>
      <c r="AI179">
        <v>4152</v>
      </c>
      <c r="AJ179">
        <v>4153</v>
      </c>
      <c r="AK179">
        <v>4153</v>
      </c>
      <c r="AL179">
        <v>4172</v>
      </c>
      <c r="AM179">
        <v>4172</v>
      </c>
      <c r="AO179">
        <v>999</v>
      </c>
    </row>
    <row r="180" spans="1:41" x14ac:dyDescent="0.3">
      <c r="A180">
        <v>5</v>
      </c>
      <c r="B180">
        <v>2024</v>
      </c>
      <c r="C180">
        <v>99</v>
      </c>
      <c r="D180">
        <v>15</v>
      </c>
      <c r="E180">
        <v>45392</v>
      </c>
      <c r="F180">
        <v>170</v>
      </c>
      <c r="G180">
        <v>99</v>
      </c>
      <c r="H180">
        <v>6461</v>
      </c>
      <c r="I180">
        <v>83.913709952019346</v>
      </c>
      <c r="J180">
        <v>12.888681055155851</v>
      </c>
      <c r="K180">
        <v>15.217166147206907</v>
      </c>
      <c r="L180">
        <v>14.53571616871702</v>
      </c>
      <c r="M180">
        <v>59.227331575161919</v>
      </c>
      <c r="N180">
        <v>57.407986813186945</v>
      </c>
      <c r="O180">
        <v>11.33507552145768</v>
      </c>
      <c r="P180">
        <v>46.38123800383876</v>
      </c>
      <c r="Q180">
        <v>45.879471788715485</v>
      </c>
      <c r="R180">
        <v>133.67218225419663</v>
      </c>
      <c r="S180">
        <v>133.78925917046271</v>
      </c>
      <c r="T180">
        <v>89.05261648745531</v>
      </c>
      <c r="U180">
        <v>85.115890083632195</v>
      </c>
      <c r="V180">
        <v>2.328485092051054</v>
      </c>
      <c r="W180">
        <v>60.29856059433525</v>
      </c>
      <c r="X180">
        <v>99</v>
      </c>
      <c r="Y180">
        <v>2275</v>
      </c>
      <c r="AD180">
        <v>4170</v>
      </c>
      <c r="AE180">
        <v>4171</v>
      </c>
      <c r="AF180">
        <v>4170</v>
      </c>
      <c r="AG180">
        <v>4171</v>
      </c>
      <c r="AH180">
        <v>4168</v>
      </c>
      <c r="AI180">
        <v>4165</v>
      </c>
      <c r="AJ180">
        <v>4170</v>
      </c>
      <c r="AK180">
        <v>4171</v>
      </c>
      <c r="AL180">
        <v>4185</v>
      </c>
      <c r="AM180">
        <v>4185</v>
      </c>
      <c r="AO180">
        <v>999</v>
      </c>
    </row>
    <row r="181" spans="1:41" x14ac:dyDescent="0.3">
      <c r="A181">
        <v>5</v>
      </c>
      <c r="B181">
        <v>2024</v>
      </c>
      <c r="C181">
        <v>99</v>
      </c>
      <c r="D181">
        <v>15</v>
      </c>
      <c r="E181">
        <v>45393</v>
      </c>
      <c r="F181">
        <v>170</v>
      </c>
      <c r="G181">
        <v>99</v>
      </c>
      <c r="H181">
        <v>6377</v>
      </c>
      <c r="I181">
        <v>83.000232084052143</v>
      </c>
      <c r="J181">
        <v>12.10601895734596</v>
      </c>
      <c r="K181">
        <v>14.269398389388922</v>
      </c>
      <c r="L181">
        <v>14.179799720540309</v>
      </c>
      <c r="M181">
        <v>58.43344386546665</v>
      </c>
      <c r="N181">
        <v>58.178574755472795</v>
      </c>
      <c r="O181">
        <v>11.217527238275702</v>
      </c>
      <c r="P181">
        <v>47.106448553816968</v>
      </c>
      <c r="Q181">
        <v>46.292584695569758</v>
      </c>
      <c r="R181">
        <v>129.14404169628048</v>
      </c>
      <c r="S181">
        <v>129.67148270961624</v>
      </c>
      <c r="T181">
        <v>86.620283687943186</v>
      </c>
      <c r="U181">
        <v>83.509550827423155</v>
      </c>
      <c r="V181">
        <v>2.1633794320429685</v>
      </c>
      <c r="W181">
        <v>60.912968480476721</v>
      </c>
      <c r="X181">
        <v>99</v>
      </c>
      <c r="Y181">
        <v>2147</v>
      </c>
      <c r="AD181">
        <v>4220</v>
      </c>
      <c r="AE181">
        <v>4222</v>
      </c>
      <c r="AF181">
        <v>4221</v>
      </c>
      <c r="AG181">
        <v>4222</v>
      </c>
      <c r="AH181">
        <v>4218</v>
      </c>
      <c r="AI181">
        <v>4221</v>
      </c>
      <c r="AJ181">
        <v>4221</v>
      </c>
      <c r="AK181">
        <v>4222</v>
      </c>
      <c r="AL181">
        <v>4230</v>
      </c>
      <c r="AM181">
        <v>4230</v>
      </c>
      <c r="AO181">
        <v>999</v>
      </c>
    </row>
    <row r="182" spans="1:41" x14ac:dyDescent="0.3">
      <c r="A182">
        <v>5</v>
      </c>
      <c r="B182">
        <v>2024</v>
      </c>
      <c r="C182">
        <v>99</v>
      </c>
      <c r="D182">
        <v>15</v>
      </c>
      <c r="E182">
        <v>45394</v>
      </c>
      <c r="F182">
        <v>170</v>
      </c>
      <c r="G182">
        <v>99</v>
      </c>
      <c r="H182">
        <v>6147</v>
      </c>
      <c r="I182">
        <v>84.907213274767983</v>
      </c>
      <c r="J182">
        <v>12.846863734679179</v>
      </c>
      <c r="K182">
        <v>15.0012010569301</v>
      </c>
      <c r="L182">
        <v>14.399442190669356</v>
      </c>
      <c r="M182">
        <v>59.240932020177688</v>
      </c>
      <c r="N182">
        <v>58.592744799594129</v>
      </c>
      <c r="O182">
        <v>11.364417767106804</v>
      </c>
      <c r="P182">
        <v>47.581171950048031</v>
      </c>
      <c r="Q182">
        <v>46.760989670910398</v>
      </c>
      <c r="R182">
        <v>132.1344537815126</v>
      </c>
      <c r="S182">
        <v>132.72076830732297</v>
      </c>
      <c r="T182">
        <v>88.59190419161682</v>
      </c>
      <c r="U182">
        <v>85.003449101796377</v>
      </c>
      <c r="V182">
        <v>2.154337322250925</v>
      </c>
      <c r="W182">
        <v>60.425898812428819</v>
      </c>
      <c r="X182">
        <v>99</v>
      </c>
      <c r="Y182">
        <v>1971</v>
      </c>
      <c r="AD182">
        <v>4161</v>
      </c>
      <c r="AE182">
        <v>4163</v>
      </c>
      <c r="AF182">
        <v>4165</v>
      </c>
      <c r="AG182">
        <v>4165</v>
      </c>
      <c r="AH182">
        <v>4164</v>
      </c>
      <c r="AI182">
        <v>4163</v>
      </c>
      <c r="AJ182">
        <v>4165</v>
      </c>
      <c r="AK182">
        <v>4165</v>
      </c>
      <c r="AL182">
        <v>4175</v>
      </c>
      <c r="AM182">
        <v>4175</v>
      </c>
      <c r="AO182">
        <v>999</v>
      </c>
    </row>
    <row r="183" spans="1:41" x14ac:dyDescent="0.3">
      <c r="A183">
        <v>5</v>
      </c>
      <c r="B183">
        <v>2024</v>
      </c>
      <c r="C183">
        <v>99</v>
      </c>
      <c r="D183">
        <v>15</v>
      </c>
      <c r="E183">
        <v>45395</v>
      </c>
      <c r="G183">
        <v>99</v>
      </c>
      <c r="X183">
        <v>99</v>
      </c>
      <c r="AO183">
        <v>999</v>
      </c>
    </row>
    <row r="184" spans="1:41" x14ac:dyDescent="0.3">
      <c r="A184">
        <v>5</v>
      </c>
      <c r="B184">
        <v>2024</v>
      </c>
      <c r="C184">
        <v>99</v>
      </c>
      <c r="D184">
        <v>15</v>
      </c>
      <c r="E184">
        <v>45396</v>
      </c>
      <c r="G184">
        <v>99</v>
      </c>
      <c r="X184">
        <v>99</v>
      </c>
      <c r="AO184">
        <v>999</v>
      </c>
    </row>
    <row r="185" spans="1:41" x14ac:dyDescent="0.3">
      <c r="A185">
        <v>5</v>
      </c>
      <c r="B185">
        <v>2024</v>
      </c>
      <c r="C185">
        <v>99</v>
      </c>
      <c r="D185">
        <v>16</v>
      </c>
      <c r="E185">
        <v>45397</v>
      </c>
      <c r="F185">
        <v>170</v>
      </c>
      <c r="G185">
        <v>99</v>
      </c>
      <c r="H185">
        <v>6956</v>
      </c>
      <c r="I185">
        <v>82.778271995399606</v>
      </c>
      <c r="J185">
        <v>12.504741000877951</v>
      </c>
      <c r="K185">
        <v>14.671848924022838</v>
      </c>
      <c r="L185">
        <v>14.034369747899149</v>
      </c>
      <c r="M185">
        <v>58.326745718050155</v>
      </c>
      <c r="N185">
        <v>58.838915966386544</v>
      </c>
      <c r="O185">
        <v>11.406101843722521</v>
      </c>
      <c r="P185">
        <v>47.831211589113245</v>
      </c>
      <c r="Q185">
        <v>47.400043936731109</v>
      </c>
      <c r="R185">
        <v>134.80684811237927</v>
      </c>
      <c r="S185">
        <v>135.1055750658472</v>
      </c>
      <c r="T185">
        <v>87.411546031051742</v>
      </c>
      <c r="U185">
        <v>83.791602886507746</v>
      </c>
      <c r="V185">
        <v>2.1671079231448775</v>
      </c>
      <c r="W185">
        <v>60.700833812535933</v>
      </c>
      <c r="X185">
        <v>99</v>
      </c>
      <c r="Y185">
        <v>2380</v>
      </c>
      <c r="AD185">
        <v>4556</v>
      </c>
      <c r="AE185">
        <v>4554</v>
      </c>
      <c r="AF185">
        <v>4555</v>
      </c>
      <c r="AG185">
        <v>4556</v>
      </c>
      <c r="AH185">
        <v>4556</v>
      </c>
      <c r="AI185">
        <v>4552</v>
      </c>
      <c r="AJ185">
        <v>4556</v>
      </c>
      <c r="AK185">
        <v>4556</v>
      </c>
      <c r="AL185">
        <v>4573</v>
      </c>
      <c r="AM185">
        <v>4573</v>
      </c>
      <c r="AO185">
        <v>999</v>
      </c>
    </row>
    <row r="186" spans="1:41" x14ac:dyDescent="0.3">
      <c r="A186">
        <v>5</v>
      </c>
      <c r="B186">
        <v>2024</v>
      </c>
      <c r="C186">
        <v>99</v>
      </c>
      <c r="D186">
        <v>16</v>
      </c>
      <c r="E186">
        <v>45398</v>
      </c>
      <c r="F186">
        <v>170</v>
      </c>
      <c r="G186">
        <v>99</v>
      </c>
      <c r="H186">
        <v>6567</v>
      </c>
      <c r="I186">
        <v>82.314186081924703</v>
      </c>
      <c r="J186">
        <v>12.645463006049324</v>
      </c>
      <c r="K186">
        <v>14.731550802139036</v>
      </c>
      <c r="L186">
        <v>14.332791315906055</v>
      </c>
      <c r="M186">
        <v>58.03213206231095</v>
      </c>
      <c r="N186">
        <v>57.637699468085152</v>
      </c>
      <c r="O186">
        <v>11.474819809346609</v>
      </c>
      <c r="P186">
        <v>47.157711095603631</v>
      </c>
      <c r="Q186">
        <v>46.44385026737968</v>
      </c>
      <c r="R186">
        <v>127.0467441860465</v>
      </c>
      <c r="S186">
        <v>127.05626598465479</v>
      </c>
      <c r="T186">
        <v>86.90580585229911</v>
      </c>
      <c r="U186">
        <v>83.831444496051859</v>
      </c>
      <c r="V186">
        <v>2.0860877960897088</v>
      </c>
      <c r="W186">
        <v>60.594944419065008</v>
      </c>
      <c r="X186">
        <v>99</v>
      </c>
      <c r="Y186">
        <v>2256</v>
      </c>
      <c r="AD186">
        <v>4298</v>
      </c>
      <c r="AE186">
        <v>4301</v>
      </c>
      <c r="AF186">
        <v>4301</v>
      </c>
      <c r="AG186">
        <v>4301</v>
      </c>
      <c r="AH186">
        <v>4299</v>
      </c>
      <c r="AI186">
        <v>4301</v>
      </c>
      <c r="AJ186">
        <v>4300</v>
      </c>
      <c r="AK186">
        <v>4301</v>
      </c>
      <c r="AL186">
        <v>4306</v>
      </c>
      <c r="AM186">
        <v>4306</v>
      </c>
      <c r="AO186">
        <v>999</v>
      </c>
    </row>
    <row r="187" spans="1:41" x14ac:dyDescent="0.3">
      <c r="A187">
        <v>5</v>
      </c>
      <c r="B187">
        <v>2024</v>
      </c>
      <c r="C187">
        <v>99</v>
      </c>
      <c r="D187">
        <v>16</v>
      </c>
      <c r="E187">
        <v>45399</v>
      </c>
      <c r="F187">
        <v>170</v>
      </c>
      <c r="G187">
        <v>99</v>
      </c>
      <c r="H187">
        <v>6815</v>
      </c>
      <c r="I187">
        <v>82.469347028613143</v>
      </c>
      <c r="J187">
        <v>12.85888665325284</v>
      </c>
      <c r="K187">
        <v>14.849072625698303</v>
      </c>
      <c r="L187">
        <v>13.936829373650109</v>
      </c>
      <c r="M187">
        <v>58.235977653631053</v>
      </c>
      <c r="N187">
        <v>57.659174946004306</v>
      </c>
      <c r="O187">
        <v>11.115667483842177</v>
      </c>
      <c r="P187">
        <v>47.081382385730222</v>
      </c>
      <c r="Q187">
        <v>46.218854468464443</v>
      </c>
      <c r="R187">
        <v>128.72431468687316</v>
      </c>
      <c r="S187">
        <v>130.07421439714727</v>
      </c>
      <c r="T187">
        <v>87.299288572698941</v>
      </c>
      <c r="U187">
        <v>83.450333481547261</v>
      </c>
      <c r="V187">
        <v>1.9901859724454625</v>
      </c>
      <c r="W187">
        <v>60.691562729273677</v>
      </c>
      <c r="X187">
        <v>99</v>
      </c>
      <c r="Y187">
        <v>2315</v>
      </c>
      <c r="AD187">
        <v>4473</v>
      </c>
      <c r="AE187">
        <v>4475</v>
      </c>
      <c r="AF187">
        <v>4486</v>
      </c>
      <c r="AG187">
        <v>4487</v>
      </c>
      <c r="AH187">
        <v>4485</v>
      </c>
      <c r="AI187">
        <v>4487</v>
      </c>
      <c r="AJ187">
        <v>4487</v>
      </c>
      <c r="AK187">
        <v>4487</v>
      </c>
      <c r="AL187">
        <v>4498</v>
      </c>
      <c r="AM187">
        <v>4498</v>
      </c>
      <c r="AO187">
        <v>999</v>
      </c>
    </row>
    <row r="188" spans="1:41" x14ac:dyDescent="0.3">
      <c r="A188">
        <v>5</v>
      </c>
      <c r="B188">
        <v>2024</v>
      </c>
      <c r="C188">
        <v>99</v>
      </c>
      <c r="D188">
        <v>16</v>
      </c>
      <c r="E188">
        <v>45400</v>
      </c>
      <c r="F188">
        <v>170</v>
      </c>
      <c r="G188">
        <v>99</v>
      </c>
      <c r="H188">
        <v>6459</v>
      </c>
      <c r="I188">
        <v>81.772124167827741</v>
      </c>
      <c r="J188">
        <v>12.481893687707664</v>
      </c>
      <c r="K188">
        <v>14.507558139534876</v>
      </c>
      <c r="L188">
        <v>13.85024524831389</v>
      </c>
      <c r="M188">
        <v>57.674543189368897</v>
      </c>
      <c r="N188">
        <v>57.765352544451261</v>
      </c>
      <c r="O188">
        <v>11.364964715649633</v>
      </c>
      <c r="P188">
        <v>47.23546511627908</v>
      </c>
      <c r="Q188">
        <v>46.366355140186919</v>
      </c>
      <c r="R188">
        <v>130.71019306622381</v>
      </c>
      <c r="S188">
        <v>130.04254877542556</v>
      </c>
      <c r="T188">
        <v>87.340762220381194</v>
      </c>
      <c r="U188">
        <v>83.146520298260143</v>
      </c>
      <c r="V188">
        <v>2.0256644518272036</v>
      </c>
      <c r="W188">
        <v>60.840532590184218</v>
      </c>
      <c r="X188">
        <v>99</v>
      </c>
      <c r="Y188">
        <v>1631</v>
      </c>
      <c r="AD188">
        <v>4816</v>
      </c>
      <c r="AE188">
        <v>4816</v>
      </c>
      <c r="AF188">
        <v>4817</v>
      </c>
      <c r="AG188">
        <v>4818</v>
      </c>
      <c r="AH188">
        <v>4816</v>
      </c>
      <c r="AI188">
        <v>4815</v>
      </c>
      <c r="AJ188">
        <v>4817</v>
      </c>
      <c r="AK188">
        <v>4818</v>
      </c>
      <c r="AL188">
        <v>4828</v>
      </c>
      <c r="AM188">
        <v>4828</v>
      </c>
      <c r="AO188">
        <v>999</v>
      </c>
    </row>
    <row r="189" spans="1:41" x14ac:dyDescent="0.3">
      <c r="A189">
        <v>5</v>
      </c>
      <c r="B189">
        <v>2024</v>
      </c>
      <c r="C189">
        <v>99</v>
      </c>
      <c r="D189">
        <v>16</v>
      </c>
      <c r="E189">
        <v>45401</v>
      </c>
      <c r="F189">
        <v>170</v>
      </c>
      <c r="G189">
        <v>99</v>
      </c>
      <c r="H189">
        <v>4883</v>
      </c>
      <c r="I189">
        <v>84.095469997951611</v>
      </c>
      <c r="J189">
        <v>12.481061946902658</v>
      </c>
      <c r="K189">
        <v>14.66481700118066</v>
      </c>
      <c r="L189">
        <v>14.22154107264088</v>
      </c>
      <c r="M189">
        <v>58.303837072018894</v>
      </c>
      <c r="N189">
        <v>57.955465037338797</v>
      </c>
      <c r="O189">
        <v>11.254336283185824</v>
      </c>
      <c r="P189">
        <v>46.484946871310498</v>
      </c>
      <c r="Q189">
        <v>45.795394154118689</v>
      </c>
      <c r="R189">
        <v>132.16932153392327</v>
      </c>
      <c r="S189">
        <v>133.5675516224189</v>
      </c>
      <c r="T189">
        <v>86.690381231671594</v>
      </c>
      <c r="U189">
        <v>83.417653958944442</v>
      </c>
      <c r="V189">
        <v>2.1837550542780004</v>
      </c>
      <c r="W189">
        <v>60.670694245341011</v>
      </c>
      <c r="X189">
        <v>99</v>
      </c>
      <c r="Y189">
        <v>1473</v>
      </c>
      <c r="AD189">
        <v>3390</v>
      </c>
      <c r="AE189">
        <v>3388</v>
      </c>
      <c r="AF189">
        <v>3389</v>
      </c>
      <c r="AG189">
        <v>3390</v>
      </c>
      <c r="AH189">
        <v>3388</v>
      </c>
      <c r="AI189">
        <v>3387</v>
      </c>
      <c r="AJ189">
        <v>3390</v>
      </c>
      <c r="AK189">
        <v>3390</v>
      </c>
      <c r="AL189">
        <v>3410</v>
      </c>
      <c r="AM189">
        <v>3410</v>
      </c>
      <c r="AO189">
        <v>999</v>
      </c>
    </row>
    <row r="190" spans="1:41" x14ac:dyDescent="0.3">
      <c r="A190">
        <v>5</v>
      </c>
      <c r="B190">
        <v>2024</v>
      </c>
      <c r="C190">
        <v>99</v>
      </c>
      <c r="D190">
        <v>16</v>
      </c>
      <c r="E190">
        <v>45402</v>
      </c>
      <c r="G190">
        <v>99</v>
      </c>
      <c r="X190">
        <v>99</v>
      </c>
      <c r="AO190">
        <v>999</v>
      </c>
    </row>
    <row r="191" spans="1:41" x14ac:dyDescent="0.3">
      <c r="A191">
        <v>5</v>
      </c>
      <c r="B191">
        <v>2024</v>
      </c>
      <c r="C191">
        <v>99</v>
      </c>
      <c r="D191">
        <v>16</v>
      </c>
      <c r="E191">
        <v>45403</v>
      </c>
      <c r="G191">
        <v>99</v>
      </c>
      <c r="X191">
        <v>99</v>
      </c>
      <c r="AO191">
        <v>999</v>
      </c>
    </row>
    <row r="192" spans="1:41" x14ac:dyDescent="0.3">
      <c r="A192">
        <v>5</v>
      </c>
      <c r="B192">
        <v>2024</v>
      </c>
      <c r="C192">
        <v>99</v>
      </c>
      <c r="D192">
        <v>17</v>
      </c>
      <c r="E192">
        <v>45404</v>
      </c>
      <c r="F192">
        <v>170</v>
      </c>
      <c r="G192">
        <v>99</v>
      </c>
      <c r="H192">
        <v>6941</v>
      </c>
      <c r="I192">
        <v>81.779724823512453</v>
      </c>
      <c r="J192">
        <v>12.521810344827561</v>
      </c>
      <c r="K192">
        <v>14.806898038370372</v>
      </c>
      <c r="L192">
        <v>14.245645869947278</v>
      </c>
      <c r="M192">
        <v>58.216598404828801</v>
      </c>
      <c r="N192">
        <v>57.582826373626403</v>
      </c>
      <c r="O192">
        <v>11.106571859513007</v>
      </c>
      <c r="P192">
        <v>46.98512931034481</v>
      </c>
      <c r="Q192">
        <v>46.457937877480589</v>
      </c>
      <c r="R192">
        <v>129.62508080155138</v>
      </c>
      <c r="S192">
        <v>130.3785822021116</v>
      </c>
      <c r="T192">
        <v>87.14965635738838</v>
      </c>
      <c r="U192">
        <v>83.576503436426421</v>
      </c>
      <c r="V192">
        <v>2.2850876935428079</v>
      </c>
      <c r="W192">
        <v>60.633914421553087</v>
      </c>
      <c r="X192">
        <v>99</v>
      </c>
      <c r="Y192">
        <v>2275</v>
      </c>
      <c r="AD192">
        <v>4640</v>
      </c>
      <c r="AE192">
        <v>4639</v>
      </c>
      <c r="AF192">
        <v>4640</v>
      </c>
      <c r="AG192">
        <v>4641</v>
      </c>
      <c r="AH192">
        <v>4640</v>
      </c>
      <c r="AI192">
        <v>4636</v>
      </c>
      <c r="AJ192">
        <v>4641</v>
      </c>
      <c r="AK192">
        <v>4641</v>
      </c>
      <c r="AL192">
        <v>4656</v>
      </c>
      <c r="AM192">
        <v>4656</v>
      </c>
      <c r="AO192">
        <v>999</v>
      </c>
    </row>
    <row r="193" spans="1:41" x14ac:dyDescent="0.3">
      <c r="A193">
        <v>5</v>
      </c>
      <c r="B193">
        <v>2024</v>
      </c>
      <c r="C193">
        <v>99</v>
      </c>
      <c r="D193">
        <v>17</v>
      </c>
      <c r="E193">
        <v>45405</v>
      </c>
      <c r="F193">
        <v>170</v>
      </c>
      <c r="G193">
        <v>99</v>
      </c>
      <c r="H193">
        <v>6488</v>
      </c>
      <c r="I193">
        <v>82.397370530209358</v>
      </c>
      <c r="J193">
        <v>12.489721421709898</v>
      </c>
      <c r="K193">
        <v>14.72219822414206</v>
      </c>
      <c r="L193">
        <v>14.07120294244916</v>
      </c>
      <c r="M193">
        <v>57.76846652267821</v>
      </c>
      <c r="N193">
        <v>58.467204673301651</v>
      </c>
      <c r="O193">
        <v>11.524814193238996</v>
      </c>
      <c r="P193">
        <v>48.160268714011522</v>
      </c>
      <c r="Q193">
        <v>46.909090909090914</v>
      </c>
      <c r="R193">
        <v>134.45707434052756</v>
      </c>
      <c r="S193">
        <v>132.42963318149123</v>
      </c>
      <c r="T193">
        <v>88.321474742638259</v>
      </c>
      <c r="U193">
        <v>83.632319846780021</v>
      </c>
      <c r="V193">
        <v>2.2324768024321688</v>
      </c>
      <c r="W193">
        <v>60.730887792848357</v>
      </c>
      <c r="X193">
        <v>99</v>
      </c>
      <c r="Y193">
        <v>2311</v>
      </c>
      <c r="AD193">
        <v>4164</v>
      </c>
      <c r="AE193">
        <v>4167</v>
      </c>
      <c r="AF193">
        <v>4169</v>
      </c>
      <c r="AG193">
        <v>4171</v>
      </c>
      <c r="AH193">
        <v>4168</v>
      </c>
      <c r="AI193">
        <v>4169</v>
      </c>
      <c r="AJ193">
        <v>4170</v>
      </c>
      <c r="AK193">
        <v>4171</v>
      </c>
      <c r="AL193">
        <v>4177</v>
      </c>
      <c r="AM193">
        <v>4177</v>
      </c>
      <c r="AO193">
        <v>999</v>
      </c>
    </row>
    <row r="194" spans="1:41" x14ac:dyDescent="0.3">
      <c r="A194">
        <v>5</v>
      </c>
      <c r="B194">
        <v>2024</v>
      </c>
      <c r="C194">
        <v>99</v>
      </c>
      <c r="D194">
        <v>17</v>
      </c>
      <c r="E194">
        <v>45406</v>
      </c>
      <c r="F194">
        <v>170</v>
      </c>
      <c r="G194">
        <v>99</v>
      </c>
      <c r="H194">
        <v>6053</v>
      </c>
      <c r="I194">
        <v>82.12900545184165</v>
      </c>
      <c r="J194">
        <v>12.249902152641878</v>
      </c>
      <c r="K194">
        <v>14.6564303178484</v>
      </c>
      <c r="L194">
        <v>13.86759344598053</v>
      </c>
      <c r="M194">
        <v>58.184107579462193</v>
      </c>
      <c r="N194">
        <v>58.650921658986192</v>
      </c>
      <c r="O194">
        <v>11.244976778293777</v>
      </c>
      <c r="P194">
        <v>47.273105134474321</v>
      </c>
      <c r="Q194">
        <v>46.598875580542654</v>
      </c>
      <c r="R194">
        <v>129.74449877750612</v>
      </c>
      <c r="S194">
        <v>129.1244194573454</v>
      </c>
      <c r="T194">
        <v>87.795804878048514</v>
      </c>
      <c r="U194">
        <v>83.694682926829387</v>
      </c>
      <c r="V194">
        <v>2.4065281652065238</v>
      </c>
      <c r="W194">
        <v>60.863208326449687</v>
      </c>
      <c r="X194">
        <v>99</v>
      </c>
      <c r="Y194">
        <v>1953</v>
      </c>
      <c r="AD194">
        <v>4088</v>
      </c>
      <c r="AE194">
        <v>4090</v>
      </c>
      <c r="AF194">
        <v>4090</v>
      </c>
      <c r="AG194">
        <v>4091</v>
      </c>
      <c r="AH194">
        <v>4090</v>
      </c>
      <c r="AI194">
        <v>4091</v>
      </c>
      <c r="AJ194">
        <v>4090</v>
      </c>
      <c r="AK194">
        <v>4091</v>
      </c>
      <c r="AL194">
        <v>4100</v>
      </c>
      <c r="AM194">
        <v>4100</v>
      </c>
      <c r="AO194">
        <v>999</v>
      </c>
    </row>
    <row r="195" spans="1:41" x14ac:dyDescent="0.3">
      <c r="A195">
        <v>5</v>
      </c>
      <c r="B195">
        <v>2024</v>
      </c>
      <c r="C195">
        <v>99</v>
      </c>
      <c r="D195">
        <v>17</v>
      </c>
      <c r="E195">
        <v>45407</v>
      </c>
      <c r="F195">
        <v>170</v>
      </c>
      <c r="G195">
        <v>99</v>
      </c>
      <c r="H195">
        <v>5985</v>
      </c>
      <c r="I195">
        <v>81.534449456975651</v>
      </c>
      <c r="J195">
        <v>12.492074038917872</v>
      </c>
      <c r="K195">
        <v>14.750201756468091</v>
      </c>
      <c r="L195">
        <v>14.361683673469376</v>
      </c>
      <c r="M195">
        <v>57.256729171611639</v>
      </c>
      <c r="N195">
        <v>58.781452070334609</v>
      </c>
      <c r="O195">
        <v>11.502515424774533</v>
      </c>
      <c r="P195">
        <v>48.403891789273843</v>
      </c>
      <c r="Q195">
        <v>47.57759848125297</v>
      </c>
      <c r="R195">
        <v>130.34361651637403</v>
      </c>
      <c r="S195">
        <v>132.20218319886095</v>
      </c>
      <c r="T195">
        <v>86.96530805687209</v>
      </c>
      <c r="U195">
        <v>83.179999999999907</v>
      </c>
      <c r="V195">
        <v>2.2581277175502161</v>
      </c>
      <c r="W195">
        <v>60.555054302422718</v>
      </c>
      <c r="X195">
        <v>99</v>
      </c>
      <c r="Y195">
        <v>1763</v>
      </c>
      <c r="AD195">
        <v>4214</v>
      </c>
      <c r="AE195">
        <v>4213</v>
      </c>
      <c r="AF195">
        <v>4212</v>
      </c>
      <c r="AG195">
        <v>4214</v>
      </c>
      <c r="AH195">
        <v>4214</v>
      </c>
      <c r="AI195">
        <v>4214</v>
      </c>
      <c r="AJ195">
        <v>4214</v>
      </c>
      <c r="AK195">
        <v>4214</v>
      </c>
      <c r="AL195">
        <v>4220</v>
      </c>
      <c r="AM195">
        <v>4220</v>
      </c>
      <c r="AO195">
        <v>999</v>
      </c>
    </row>
    <row r="196" spans="1:41" x14ac:dyDescent="0.3">
      <c r="A196">
        <v>5</v>
      </c>
      <c r="B196">
        <v>2024</v>
      </c>
      <c r="C196">
        <v>99</v>
      </c>
      <c r="D196">
        <v>17</v>
      </c>
      <c r="E196">
        <v>45408</v>
      </c>
      <c r="F196">
        <v>170</v>
      </c>
      <c r="G196">
        <v>99</v>
      </c>
      <c r="H196">
        <v>5607</v>
      </c>
      <c r="I196">
        <v>81.307795612626705</v>
      </c>
      <c r="J196">
        <v>12.545947242206228</v>
      </c>
      <c r="K196">
        <v>14.796501317996643</v>
      </c>
      <c r="L196">
        <v>13.71480932203391</v>
      </c>
      <c r="M196">
        <v>56.944356578001411</v>
      </c>
      <c r="N196">
        <v>57.416490112994353</v>
      </c>
      <c r="O196">
        <v>11.346947570026304</v>
      </c>
      <c r="P196">
        <v>48.240718562874243</v>
      </c>
      <c r="Q196">
        <v>47.494731800766289</v>
      </c>
      <c r="R196">
        <v>131.55316091954023</v>
      </c>
      <c r="S196">
        <v>132.70217859707924</v>
      </c>
      <c r="T196">
        <v>87.461384248210322</v>
      </c>
      <c r="U196">
        <v>82.579665871121691</v>
      </c>
      <c r="V196">
        <v>2.2505540757904203</v>
      </c>
      <c r="W196">
        <v>60.673622257891907</v>
      </c>
      <c r="X196">
        <v>99</v>
      </c>
      <c r="Y196">
        <v>1416</v>
      </c>
      <c r="AD196">
        <v>4170</v>
      </c>
      <c r="AE196">
        <v>4173</v>
      </c>
      <c r="AF196">
        <v>4175</v>
      </c>
      <c r="AG196">
        <v>4177</v>
      </c>
      <c r="AH196">
        <v>4175</v>
      </c>
      <c r="AI196">
        <v>4176</v>
      </c>
      <c r="AJ196">
        <v>4176</v>
      </c>
      <c r="AK196">
        <v>4177</v>
      </c>
      <c r="AL196">
        <v>4190</v>
      </c>
      <c r="AM196">
        <v>4190</v>
      </c>
      <c r="AO196">
        <v>999</v>
      </c>
    </row>
    <row r="197" spans="1:41" x14ac:dyDescent="0.3">
      <c r="A197">
        <v>5</v>
      </c>
      <c r="B197">
        <v>2024</v>
      </c>
      <c r="C197">
        <v>99</v>
      </c>
      <c r="D197">
        <v>17</v>
      </c>
      <c r="E197">
        <v>45409</v>
      </c>
      <c r="G197">
        <v>99</v>
      </c>
      <c r="X197">
        <v>99</v>
      </c>
      <c r="AO197">
        <v>999</v>
      </c>
    </row>
    <row r="198" spans="1:41" x14ac:dyDescent="0.3">
      <c r="A198">
        <v>5</v>
      </c>
      <c r="B198">
        <v>2024</v>
      </c>
      <c r="C198">
        <v>99</v>
      </c>
      <c r="D198">
        <v>17</v>
      </c>
      <c r="E198">
        <v>45410</v>
      </c>
      <c r="G198">
        <v>99</v>
      </c>
      <c r="X198">
        <v>99</v>
      </c>
      <c r="AO198">
        <v>999</v>
      </c>
    </row>
    <row r="199" spans="1:41" x14ac:dyDescent="0.3">
      <c r="A199">
        <v>5</v>
      </c>
      <c r="B199">
        <v>2024</v>
      </c>
      <c r="C199">
        <v>99</v>
      </c>
      <c r="D199">
        <v>18</v>
      </c>
      <c r="E199">
        <v>45411</v>
      </c>
      <c r="F199">
        <v>170</v>
      </c>
      <c r="G199">
        <v>99</v>
      </c>
      <c r="H199">
        <v>7345</v>
      </c>
      <c r="I199">
        <v>81.019017018379699</v>
      </c>
      <c r="J199">
        <v>12.367615384615402</v>
      </c>
      <c r="K199">
        <v>14.324115384615363</v>
      </c>
      <c r="L199">
        <v>13.930283822138122</v>
      </c>
      <c r="M199">
        <v>57.400346153846009</v>
      </c>
      <c r="N199">
        <v>58.438609271523241</v>
      </c>
      <c r="O199">
        <v>11.3156700634493</v>
      </c>
      <c r="P199">
        <v>47.355961538461528</v>
      </c>
      <c r="Q199">
        <v>46.592036930178885</v>
      </c>
      <c r="R199">
        <v>127.74331859257836</v>
      </c>
      <c r="S199">
        <v>128.46087290905595</v>
      </c>
      <c r="T199">
        <v>87.232476007677619</v>
      </c>
      <c r="U199">
        <v>82.743723608445421</v>
      </c>
      <c r="V199">
        <v>1.9564999999999559</v>
      </c>
      <c r="W199">
        <v>60.87297481279785</v>
      </c>
      <c r="X199">
        <v>99</v>
      </c>
      <c r="Y199">
        <v>2114</v>
      </c>
      <c r="AD199">
        <v>5200</v>
      </c>
      <c r="AE199">
        <v>5200</v>
      </c>
      <c r="AF199">
        <v>5200</v>
      </c>
      <c r="AG199">
        <v>5201</v>
      </c>
      <c r="AH199">
        <v>5200</v>
      </c>
      <c r="AI199">
        <v>5199</v>
      </c>
      <c r="AJ199">
        <v>5201</v>
      </c>
      <c r="AK199">
        <v>5201</v>
      </c>
      <c r="AL199">
        <v>5210</v>
      </c>
      <c r="AM199">
        <v>5210</v>
      </c>
      <c r="AO199">
        <v>999</v>
      </c>
    </row>
    <row r="200" spans="1:41" x14ac:dyDescent="0.3">
      <c r="A200">
        <v>5</v>
      </c>
      <c r="B200">
        <v>2024</v>
      </c>
      <c r="C200">
        <v>99</v>
      </c>
      <c r="D200">
        <v>18</v>
      </c>
      <c r="E200">
        <v>45412</v>
      </c>
      <c r="F200">
        <v>170</v>
      </c>
      <c r="G200">
        <v>99</v>
      </c>
      <c r="H200">
        <v>6075</v>
      </c>
      <c r="I200">
        <v>81.834187654320971</v>
      </c>
      <c r="J200">
        <v>12.488876947877472</v>
      </c>
      <c r="K200">
        <v>14.695813204508861</v>
      </c>
      <c r="L200">
        <v>14.093776253750564</v>
      </c>
      <c r="M200">
        <v>58.675040257648895</v>
      </c>
      <c r="N200">
        <v>57.320437205314917</v>
      </c>
      <c r="O200">
        <v>11.3283990345937</v>
      </c>
      <c r="P200">
        <v>47.30765100671141</v>
      </c>
      <c r="Q200">
        <v>46.225858369098717</v>
      </c>
      <c r="R200">
        <v>139.06734639119935</v>
      </c>
      <c r="S200">
        <v>139.2156074014481</v>
      </c>
      <c r="T200">
        <v>88.094815606627321</v>
      </c>
      <c r="U200">
        <v>84.121646178514226</v>
      </c>
      <c r="V200">
        <v>2.2069362566313924</v>
      </c>
      <c r="W200">
        <v>60.735308641975294</v>
      </c>
      <c r="X200">
        <v>99</v>
      </c>
      <c r="Y200">
        <v>2333</v>
      </c>
      <c r="AD200">
        <v>3722</v>
      </c>
      <c r="AE200">
        <v>3726</v>
      </c>
      <c r="AF200">
        <v>3727</v>
      </c>
      <c r="AG200">
        <v>3729</v>
      </c>
      <c r="AH200">
        <v>3725</v>
      </c>
      <c r="AI200">
        <v>3728</v>
      </c>
      <c r="AJ200">
        <v>3727</v>
      </c>
      <c r="AK200">
        <v>3729</v>
      </c>
      <c r="AL200">
        <v>3742</v>
      </c>
      <c r="AM200">
        <v>3742</v>
      </c>
      <c r="AO200">
        <v>999</v>
      </c>
    </row>
    <row r="201" spans="1:41" x14ac:dyDescent="0.3">
      <c r="A201">
        <v>5</v>
      </c>
      <c r="B201">
        <v>2024</v>
      </c>
      <c r="C201">
        <v>99</v>
      </c>
      <c r="D201">
        <v>18</v>
      </c>
      <c r="E201">
        <v>45413</v>
      </c>
      <c r="G201">
        <v>99</v>
      </c>
      <c r="X201">
        <v>99</v>
      </c>
      <c r="AO201">
        <v>999</v>
      </c>
    </row>
    <row r="202" spans="1:41" x14ac:dyDescent="0.3">
      <c r="A202">
        <v>5</v>
      </c>
      <c r="B202">
        <v>2024</v>
      </c>
      <c r="C202">
        <v>99</v>
      </c>
      <c r="D202">
        <v>18</v>
      </c>
      <c r="E202">
        <v>45414</v>
      </c>
      <c r="F202">
        <v>170</v>
      </c>
      <c r="G202">
        <v>99</v>
      </c>
      <c r="H202">
        <v>6944</v>
      </c>
      <c r="I202">
        <v>81.274873271889362</v>
      </c>
      <c r="J202">
        <v>12.348903424393981</v>
      </c>
      <c r="K202">
        <v>14.679854042634975</v>
      </c>
      <c r="L202">
        <v>14.247450638792095</v>
      </c>
      <c r="M202">
        <v>57.867447666602686</v>
      </c>
      <c r="N202">
        <v>57.887299651567922</v>
      </c>
      <c r="O202">
        <v>11.383832565284164</v>
      </c>
      <c r="P202">
        <v>47.839416058394157</v>
      </c>
      <c r="Q202">
        <v>47.079685099846387</v>
      </c>
      <c r="R202">
        <v>139.52804456396464</v>
      </c>
      <c r="S202">
        <v>139.78091397849462</v>
      </c>
      <c r="T202">
        <v>87.691069375239607</v>
      </c>
      <c r="U202">
        <v>83.584745113070099</v>
      </c>
      <c r="V202">
        <v>2.330950618240994</v>
      </c>
      <c r="W202">
        <v>60.774193548387096</v>
      </c>
      <c r="X202">
        <v>99</v>
      </c>
      <c r="Y202">
        <v>1722</v>
      </c>
      <c r="AD202">
        <v>5198</v>
      </c>
      <c r="AE202">
        <v>5207</v>
      </c>
      <c r="AF202">
        <v>5206</v>
      </c>
      <c r="AG202">
        <v>5208</v>
      </c>
      <c r="AH202">
        <v>5206</v>
      </c>
      <c r="AI202">
        <v>5208</v>
      </c>
      <c r="AJ202">
        <v>5206</v>
      </c>
      <c r="AK202">
        <v>5208</v>
      </c>
      <c r="AL202">
        <v>5218</v>
      </c>
      <c r="AM202">
        <v>5218</v>
      </c>
      <c r="AO202">
        <v>999</v>
      </c>
    </row>
    <row r="203" spans="1:41" x14ac:dyDescent="0.3">
      <c r="A203">
        <v>5</v>
      </c>
      <c r="B203">
        <v>2024</v>
      </c>
      <c r="C203">
        <v>99</v>
      </c>
      <c r="D203">
        <v>18</v>
      </c>
      <c r="E203">
        <v>45415</v>
      </c>
      <c r="F203">
        <v>170</v>
      </c>
      <c r="G203">
        <v>99</v>
      </c>
      <c r="H203">
        <v>6005</v>
      </c>
      <c r="I203">
        <v>81.86571190674394</v>
      </c>
      <c r="J203">
        <v>12.524449594437989</v>
      </c>
      <c r="K203">
        <v>14.819420625724218</v>
      </c>
      <c r="L203">
        <v>13.759109384339489</v>
      </c>
      <c r="M203">
        <v>57.308227114716161</v>
      </c>
      <c r="N203">
        <v>58.452540346682547</v>
      </c>
      <c r="O203">
        <v>11.447347695158673</v>
      </c>
      <c r="P203">
        <v>47.748551564310553</v>
      </c>
      <c r="Q203">
        <v>46.94368482039399</v>
      </c>
      <c r="R203">
        <v>141.64828544949023</v>
      </c>
      <c r="S203">
        <v>142.04749768303989</v>
      </c>
      <c r="T203">
        <v>87.132210429164672</v>
      </c>
      <c r="U203">
        <v>82.987586525150022</v>
      </c>
      <c r="V203">
        <v>2.2949710312862277</v>
      </c>
      <c r="W203">
        <v>60.665445462114896</v>
      </c>
      <c r="X203">
        <v>99</v>
      </c>
      <c r="Y203">
        <v>1673</v>
      </c>
      <c r="AD203">
        <v>4315</v>
      </c>
      <c r="AE203">
        <v>4315</v>
      </c>
      <c r="AF203">
        <v>4314</v>
      </c>
      <c r="AG203">
        <v>4317</v>
      </c>
      <c r="AH203">
        <v>4315</v>
      </c>
      <c r="AI203">
        <v>4315</v>
      </c>
      <c r="AJ203">
        <v>4316</v>
      </c>
      <c r="AK203">
        <v>4316</v>
      </c>
      <c r="AL203">
        <v>4334</v>
      </c>
      <c r="AM203">
        <v>4334</v>
      </c>
      <c r="AO203">
        <v>999</v>
      </c>
    </row>
    <row r="204" spans="1:41" x14ac:dyDescent="0.3">
      <c r="A204">
        <v>5</v>
      </c>
      <c r="B204">
        <v>2024</v>
      </c>
      <c r="C204">
        <v>99</v>
      </c>
      <c r="D204">
        <v>18</v>
      </c>
      <c r="E204">
        <v>45416</v>
      </c>
      <c r="G204">
        <v>99</v>
      </c>
      <c r="X204">
        <v>99</v>
      </c>
      <c r="AO204">
        <v>999</v>
      </c>
    </row>
    <row r="205" spans="1:41" x14ac:dyDescent="0.3">
      <c r="A205">
        <v>5</v>
      </c>
      <c r="B205">
        <v>2024</v>
      </c>
      <c r="C205">
        <v>99</v>
      </c>
      <c r="D205">
        <v>18</v>
      </c>
      <c r="E205">
        <v>45417</v>
      </c>
      <c r="G205">
        <v>99</v>
      </c>
      <c r="X205">
        <v>99</v>
      </c>
      <c r="AO205">
        <v>999</v>
      </c>
    </row>
    <row r="206" spans="1:41" x14ac:dyDescent="0.3">
      <c r="A206">
        <v>5</v>
      </c>
      <c r="B206">
        <v>2024</v>
      </c>
      <c r="C206">
        <v>99</v>
      </c>
      <c r="D206">
        <v>19</v>
      </c>
      <c r="E206">
        <v>45418</v>
      </c>
      <c r="F206">
        <v>170</v>
      </c>
      <c r="G206">
        <v>99</v>
      </c>
      <c r="H206">
        <v>7452</v>
      </c>
      <c r="I206">
        <v>81.659177402039759</v>
      </c>
      <c r="J206">
        <v>12.410545094152639</v>
      </c>
      <c r="K206">
        <v>14.508594059405956</v>
      </c>
      <c r="L206">
        <v>13.893870967741943</v>
      </c>
      <c r="M206">
        <v>57.709782178218063</v>
      </c>
      <c r="N206">
        <v>58.444559932942191</v>
      </c>
      <c r="O206">
        <v>11.649227722772238</v>
      </c>
      <c r="P206">
        <v>48.421156893819344</v>
      </c>
      <c r="Q206">
        <v>47.588316831683159</v>
      </c>
      <c r="R206">
        <v>140.75856605268373</v>
      </c>
      <c r="S206">
        <v>140.34514851485145</v>
      </c>
      <c r="T206">
        <v>87.954462875197507</v>
      </c>
      <c r="U206">
        <v>83.446879936808969</v>
      </c>
      <c r="V206">
        <v>2.0980489652533199</v>
      </c>
      <c r="W206">
        <v>60.891035963499753</v>
      </c>
      <c r="X206">
        <v>99</v>
      </c>
      <c r="Y206">
        <v>2386</v>
      </c>
      <c r="AD206">
        <v>5045</v>
      </c>
      <c r="AE206">
        <v>5050</v>
      </c>
      <c r="AF206">
        <v>5050</v>
      </c>
      <c r="AG206">
        <v>5050</v>
      </c>
      <c r="AH206">
        <v>5048</v>
      </c>
      <c r="AI206">
        <v>5050</v>
      </c>
      <c r="AJ206">
        <v>5049</v>
      </c>
      <c r="AK206">
        <v>5050</v>
      </c>
      <c r="AL206">
        <v>5064</v>
      </c>
      <c r="AM206">
        <v>5064</v>
      </c>
      <c r="AO206">
        <v>999</v>
      </c>
    </row>
    <row r="207" spans="1:41" x14ac:dyDescent="0.3">
      <c r="A207">
        <v>5</v>
      </c>
      <c r="B207">
        <v>2024</v>
      </c>
      <c r="C207">
        <v>99</v>
      </c>
      <c r="D207">
        <v>19</v>
      </c>
      <c r="E207">
        <v>45419</v>
      </c>
      <c r="F207">
        <v>170</v>
      </c>
      <c r="G207">
        <v>99</v>
      </c>
      <c r="H207">
        <v>6457</v>
      </c>
      <c r="I207">
        <v>82.243295648133611</v>
      </c>
      <c r="J207">
        <v>12.28072965388213</v>
      </c>
      <c r="K207">
        <v>14.559112149532687</v>
      </c>
      <c r="L207">
        <v>14.290185185185184</v>
      </c>
      <c r="M207">
        <v>57.650373831775745</v>
      </c>
      <c r="N207">
        <v>57.795856481481394</v>
      </c>
      <c r="O207">
        <v>11.518430273300609</v>
      </c>
      <c r="P207">
        <v>48.766713417484809</v>
      </c>
      <c r="Q207">
        <v>48.09862117317131</v>
      </c>
      <c r="R207">
        <v>142.47043701799487</v>
      </c>
      <c r="S207">
        <v>141.89836448598129</v>
      </c>
      <c r="T207">
        <v>88.350861667442942</v>
      </c>
      <c r="U207">
        <v>83.25086166744282</v>
      </c>
      <c r="V207">
        <v>2.2783824956505558</v>
      </c>
      <c r="W207">
        <v>60.735016261421698</v>
      </c>
      <c r="X207">
        <v>99</v>
      </c>
      <c r="Y207">
        <v>2160</v>
      </c>
      <c r="AD207">
        <v>4276</v>
      </c>
      <c r="AE207">
        <v>4280</v>
      </c>
      <c r="AF207">
        <v>4280</v>
      </c>
      <c r="AG207">
        <v>4281</v>
      </c>
      <c r="AH207">
        <v>4278</v>
      </c>
      <c r="AI207">
        <v>4279</v>
      </c>
      <c r="AJ207">
        <v>4279</v>
      </c>
      <c r="AK207">
        <v>4280</v>
      </c>
      <c r="AL207">
        <v>4294</v>
      </c>
      <c r="AM207">
        <v>4294</v>
      </c>
      <c r="AO207">
        <v>999</v>
      </c>
    </row>
    <row r="208" spans="1:41" x14ac:dyDescent="0.3">
      <c r="A208">
        <v>5</v>
      </c>
      <c r="B208">
        <v>2024</v>
      </c>
      <c r="C208">
        <v>99</v>
      </c>
      <c r="D208">
        <v>19</v>
      </c>
      <c r="E208">
        <v>45420</v>
      </c>
      <c r="F208">
        <v>170</v>
      </c>
      <c r="G208">
        <v>99</v>
      </c>
      <c r="H208">
        <v>6102</v>
      </c>
      <c r="I208">
        <v>82.055657161586112</v>
      </c>
      <c r="J208">
        <v>12.414818791946324</v>
      </c>
      <c r="K208">
        <v>14.708754027926943</v>
      </c>
      <c r="L208">
        <v>13.802293423271459</v>
      </c>
      <c r="M208">
        <v>58.060204081632897</v>
      </c>
      <c r="N208">
        <v>58.668305227656013</v>
      </c>
      <c r="O208">
        <v>11.511033557046987</v>
      </c>
      <c r="P208">
        <v>48.635436241610734</v>
      </c>
      <c r="Q208">
        <v>47.862550335570475</v>
      </c>
      <c r="R208">
        <v>144.96456375838923</v>
      </c>
      <c r="S208">
        <v>144.59087248322149</v>
      </c>
      <c r="T208">
        <v>87.634906166219821</v>
      </c>
      <c r="U208">
        <v>83.911581769437049</v>
      </c>
      <c r="V208">
        <v>2.2939352359806233</v>
      </c>
      <c r="W208">
        <v>60.882661422484453</v>
      </c>
      <c r="X208">
        <v>99</v>
      </c>
      <c r="Y208">
        <v>2372</v>
      </c>
      <c r="AD208">
        <v>3725</v>
      </c>
      <c r="AE208">
        <v>3724</v>
      </c>
      <c r="AF208">
        <v>3725</v>
      </c>
      <c r="AG208">
        <v>3725</v>
      </c>
      <c r="AH208">
        <v>3725</v>
      </c>
      <c r="AI208">
        <v>3725</v>
      </c>
      <c r="AJ208">
        <v>3725</v>
      </c>
      <c r="AK208">
        <v>3725</v>
      </c>
      <c r="AL208">
        <v>3730</v>
      </c>
      <c r="AM208">
        <v>3730</v>
      </c>
      <c r="AO208">
        <v>999</v>
      </c>
    </row>
    <row r="209" spans="1:41" x14ac:dyDescent="0.3">
      <c r="A209">
        <v>5</v>
      </c>
      <c r="B209">
        <v>2024</v>
      </c>
      <c r="C209">
        <v>99</v>
      </c>
      <c r="D209">
        <v>19</v>
      </c>
      <c r="E209">
        <v>45421</v>
      </c>
      <c r="G209">
        <v>99</v>
      </c>
      <c r="X209">
        <v>99</v>
      </c>
      <c r="AO209">
        <v>999</v>
      </c>
    </row>
    <row r="210" spans="1:41" x14ac:dyDescent="0.3">
      <c r="A210">
        <v>5</v>
      </c>
      <c r="B210">
        <v>2024</v>
      </c>
      <c r="C210">
        <v>99</v>
      </c>
      <c r="D210">
        <v>19</v>
      </c>
      <c r="E210">
        <v>45422</v>
      </c>
      <c r="F210">
        <v>170</v>
      </c>
      <c r="G210">
        <v>99</v>
      </c>
      <c r="H210">
        <v>5289</v>
      </c>
      <c r="I210">
        <v>83.639149177538229</v>
      </c>
      <c r="J210">
        <v>12.575028968713781</v>
      </c>
      <c r="K210">
        <v>14.727251665218621</v>
      </c>
      <c r="L210">
        <v>14.633025164113812</v>
      </c>
      <c r="M210">
        <v>59.361888213148049</v>
      </c>
      <c r="N210">
        <v>58.180464989059139</v>
      </c>
      <c r="O210">
        <v>11.50986975397975</v>
      </c>
      <c r="P210">
        <v>48.941210541558078</v>
      </c>
      <c r="Q210">
        <v>47.633757961783438</v>
      </c>
      <c r="R210">
        <v>146.94294816101939</v>
      </c>
      <c r="S210">
        <v>144.37898089171972</v>
      </c>
      <c r="T210">
        <v>89.348353552859706</v>
      </c>
      <c r="U210">
        <v>85.049971114962503</v>
      </c>
      <c r="V210">
        <v>2.152222696504841</v>
      </c>
      <c r="W210">
        <v>60.543959160521837</v>
      </c>
      <c r="X210">
        <v>99</v>
      </c>
      <c r="Y210">
        <v>1828</v>
      </c>
      <c r="AD210">
        <v>3452</v>
      </c>
      <c r="AE210">
        <v>3453</v>
      </c>
      <c r="AF210">
        <v>3452</v>
      </c>
      <c r="AG210">
        <v>3455</v>
      </c>
      <c r="AH210">
        <v>3453</v>
      </c>
      <c r="AI210">
        <v>3454</v>
      </c>
      <c r="AJ210">
        <v>3453</v>
      </c>
      <c r="AK210">
        <v>3454</v>
      </c>
      <c r="AL210">
        <v>3462</v>
      </c>
      <c r="AM210">
        <v>3462</v>
      </c>
      <c r="AO210">
        <v>999</v>
      </c>
    </row>
    <row r="211" spans="1:41" x14ac:dyDescent="0.3">
      <c r="A211">
        <v>5</v>
      </c>
      <c r="B211">
        <v>2024</v>
      </c>
      <c r="C211">
        <v>99</v>
      </c>
      <c r="D211">
        <v>19</v>
      </c>
      <c r="E211">
        <v>45423</v>
      </c>
      <c r="G211">
        <v>99</v>
      </c>
      <c r="X211">
        <v>99</v>
      </c>
      <c r="AO211">
        <v>999</v>
      </c>
    </row>
    <row r="212" spans="1:41" x14ac:dyDescent="0.3">
      <c r="A212">
        <v>5</v>
      </c>
      <c r="B212">
        <v>2024</v>
      </c>
      <c r="C212">
        <v>99</v>
      </c>
      <c r="D212">
        <v>19</v>
      </c>
      <c r="E212">
        <v>45424</v>
      </c>
      <c r="G212">
        <v>99</v>
      </c>
      <c r="X212">
        <v>99</v>
      </c>
      <c r="AO212">
        <v>999</v>
      </c>
    </row>
    <row r="213" spans="1:41" x14ac:dyDescent="0.3">
      <c r="A213">
        <v>5</v>
      </c>
      <c r="B213">
        <v>2024</v>
      </c>
      <c r="C213">
        <v>99</v>
      </c>
      <c r="D213">
        <v>20</v>
      </c>
      <c r="E213">
        <v>45425</v>
      </c>
      <c r="F213">
        <v>170</v>
      </c>
      <c r="G213">
        <v>99</v>
      </c>
      <c r="H213">
        <v>7164</v>
      </c>
      <c r="I213">
        <v>81.850531825795443</v>
      </c>
      <c r="J213">
        <v>12.497304236200264</v>
      </c>
      <c r="K213">
        <v>14.96529172900194</v>
      </c>
      <c r="L213">
        <v>13.908859223300968</v>
      </c>
      <c r="M213">
        <v>58.154349219918707</v>
      </c>
      <c r="N213">
        <v>57.889134304207055</v>
      </c>
      <c r="O213">
        <v>11.470042735042743</v>
      </c>
      <c r="P213">
        <v>47.489957264957262</v>
      </c>
      <c r="Q213">
        <v>46.672723386062415</v>
      </c>
      <c r="R213">
        <v>142.83418803418803</v>
      </c>
      <c r="S213">
        <v>143.7354700854701</v>
      </c>
      <c r="T213">
        <v>88.094120153387323</v>
      </c>
      <c r="U213">
        <v>84.078866638261701</v>
      </c>
      <c r="V213">
        <v>2.4679874928016718</v>
      </c>
      <c r="W213">
        <v>60.717336683417102</v>
      </c>
      <c r="X213">
        <v>99</v>
      </c>
      <c r="Y213">
        <v>2472</v>
      </c>
      <c r="AD213">
        <v>4674</v>
      </c>
      <c r="AE213">
        <v>4679</v>
      </c>
      <c r="AF213">
        <v>4680</v>
      </c>
      <c r="AG213">
        <v>4680</v>
      </c>
      <c r="AH213">
        <v>4680</v>
      </c>
      <c r="AI213">
        <v>4678</v>
      </c>
      <c r="AJ213">
        <v>4680</v>
      </c>
      <c r="AK213">
        <v>4680</v>
      </c>
      <c r="AL213">
        <v>4694</v>
      </c>
      <c r="AM213">
        <v>4694</v>
      </c>
      <c r="AO213">
        <v>999</v>
      </c>
    </row>
    <row r="214" spans="1:41" x14ac:dyDescent="0.3">
      <c r="A214">
        <v>5</v>
      </c>
      <c r="B214">
        <v>2024</v>
      </c>
      <c r="C214">
        <v>99</v>
      </c>
      <c r="D214">
        <v>20</v>
      </c>
      <c r="E214">
        <v>45426</v>
      </c>
      <c r="F214">
        <v>170</v>
      </c>
      <c r="G214">
        <v>99</v>
      </c>
      <c r="H214">
        <v>7091</v>
      </c>
      <c r="I214">
        <v>82.148318995910145</v>
      </c>
      <c r="J214">
        <v>12.92361615729855</v>
      </c>
      <c r="K214">
        <v>15.056075165492221</v>
      </c>
      <c r="L214">
        <v>14.174482470784662</v>
      </c>
      <c r="M214">
        <v>58.035789024129961</v>
      </c>
      <c r="N214">
        <v>57.879223057644047</v>
      </c>
      <c r="O214">
        <v>11.798163962425249</v>
      </c>
      <c r="P214">
        <v>48.633703545493375</v>
      </c>
      <c r="Q214">
        <v>47.415082247383047</v>
      </c>
      <c r="R214">
        <v>139.9558070025619</v>
      </c>
      <c r="S214">
        <v>139.42847993168232</v>
      </c>
      <c r="T214">
        <v>89.089452375878906</v>
      </c>
      <c r="U214">
        <v>84.43247389729386</v>
      </c>
      <c r="V214">
        <v>2.1324590081936665</v>
      </c>
      <c r="W214">
        <v>60.446058383866898</v>
      </c>
      <c r="X214">
        <v>99</v>
      </c>
      <c r="Y214">
        <v>2394</v>
      </c>
      <c r="AD214">
        <v>4679</v>
      </c>
      <c r="AE214">
        <v>4683</v>
      </c>
      <c r="AF214">
        <v>4682</v>
      </c>
      <c r="AG214">
        <v>4684</v>
      </c>
      <c r="AH214">
        <v>4682</v>
      </c>
      <c r="AI214">
        <v>4681</v>
      </c>
      <c r="AJ214">
        <v>4684</v>
      </c>
      <c r="AK214">
        <v>4684</v>
      </c>
      <c r="AL214">
        <v>4693</v>
      </c>
      <c r="AM214">
        <v>4693</v>
      </c>
      <c r="AO214">
        <v>999</v>
      </c>
    </row>
    <row r="215" spans="1:41" x14ac:dyDescent="0.3">
      <c r="A215">
        <v>5</v>
      </c>
      <c r="B215">
        <v>2024</v>
      </c>
      <c r="C215">
        <v>99</v>
      </c>
      <c r="D215">
        <v>20</v>
      </c>
      <c r="E215">
        <v>45427</v>
      </c>
      <c r="F215">
        <v>170</v>
      </c>
      <c r="G215">
        <v>99</v>
      </c>
      <c r="H215">
        <v>6461</v>
      </c>
      <c r="I215">
        <v>82.024502399009251</v>
      </c>
      <c r="J215">
        <v>12.374073127077484</v>
      </c>
      <c r="K215">
        <v>14.629659933520829</v>
      </c>
      <c r="L215">
        <v>14.367735498839922</v>
      </c>
      <c r="M215">
        <v>57.725901304014258</v>
      </c>
      <c r="N215">
        <v>58.060723897911757</v>
      </c>
      <c r="O215">
        <v>11.253769486327601</v>
      </c>
      <c r="P215">
        <v>47.684398976982109</v>
      </c>
      <c r="Q215">
        <v>46.271030427000781</v>
      </c>
      <c r="R215">
        <v>147.75831202046035</v>
      </c>
      <c r="S215">
        <v>144.51738241308797</v>
      </c>
      <c r="T215">
        <v>80.508900766906805</v>
      </c>
      <c r="U215">
        <v>75.876969556123811</v>
      </c>
      <c r="V215">
        <v>2.2555868064433398</v>
      </c>
      <c r="W215">
        <v>60.571273796625903</v>
      </c>
      <c r="X215">
        <v>99</v>
      </c>
      <c r="Y215">
        <v>2155</v>
      </c>
      <c r="AD215">
        <v>3911</v>
      </c>
      <c r="AE215">
        <v>3911</v>
      </c>
      <c r="AF215">
        <v>3913</v>
      </c>
      <c r="AG215">
        <v>3913</v>
      </c>
      <c r="AH215">
        <v>3910</v>
      </c>
      <c r="AI215">
        <v>3911</v>
      </c>
      <c r="AJ215">
        <v>3910</v>
      </c>
      <c r="AK215">
        <v>3912</v>
      </c>
      <c r="AL215">
        <v>4303</v>
      </c>
      <c r="AM215">
        <v>4303</v>
      </c>
      <c r="AO215">
        <v>999</v>
      </c>
    </row>
    <row r="216" spans="1:41" x14ac:dyDescent="0.3">
      <c r="A216">
        <v>5</v>
      </c>
      <c r="B216">
        <v>2024</v>
      </c>
      <c r="C216">
        <v>99</v>
      </c>
      <c r="D216">
        <v>20</v>
      </c>
      <c r="E216">
        <v>45428</v>
      </c>
      <c r="F216">
        <v>170</v>
      </c>
      <c r="G216">
        <v>99</v>
      </c>
      <c r="H216">
        <v>6616</v>
      </c>
      <c r="I216">
        <v>82.315104292623758</v>
      </c>
      <c r="J216">
        <v>12.661046804227464</v>
      </c>
      <c r="K216">
        <v>14.993254467656689</v>
      </c>
      <c r="L216">
        <v>14.287115027829316</v>
      </c>
      <c r="M216">
        <v>58.109891769443855</v>
      </c>
      <c r="N216">
        <v>58.460435992578795</v>
      </c>
      <c r="O216">
        <v>11.240905660377331</v>
      </c>
      <c r="P216">
        <v>47.710870659285355</v>
      </c>
      <c r="Q216">
        <v>46.790586458595513</v>
      </c>
      <c r="R216">
        <v>144.35027679919477</v>
      </c>
      <c r="S216">
        <v>143.59874213836477</v>
      </c>
      <c r="T216">
        <v>78.801839802557893</v>
      </c>
      <c r="U216">
        <v>74.998115324209621</v>
      </c>
      <c r="V216">
        <v>2.3322076634292208</v>
      </c>
      <c r="W216">
        <v>60.498790810157203</v>
      </c>
      <c r="X216">
        <v>99</v>
      </c>
      <c r="Y216">
        <v>2156</v>
      </c>
      <c r="AD216">
        <v>3974</v>
      </c>
      <c r="AE216">
        <v>3973</v>
      </c>
      <c r="AF216">
        <v>3974</v>
      </c>
      <c r="AG216">
        <v>3975</v>
      </c>
      <c r="AH216">
        <v>3974</v>
      </c>
      <c r="AI216">
        <v>3973</v>
      </c>
      <c r="AJ216">
        <v>3974</v>
      </c>
      <c r="AK216">
        <v>3975</v>
      </c>
      <c r="AL216">
        <v>4457</v>
      </c>
      <c r="AM216">
        <v>4457</v>
      </c>
      <c r="AO216">
        <v>999</v>
      </c>
    </row>
    <row r="217" spans="1:41" x14ac:dyDescent="0.3">
      <c r="A217">
        <v>5</v>
      </c>
      <c r="B217">
        <v>2024</v>
      </c>
      <c r="C217">
        <v>99</v>
      </c>
      <c r="D217">
        <v>20</v>
      </c>
      <c r="E217">
        <v>45429</v>
      </c>
      <c r="G217">
        <v>99</v>
      </c>
      <c r="X217">
        <v>99</v>
      </c>
      <c r="AO217">
        <v>999</v>
      </c>
    </row>
    <row r="218" spans="1:41" x14ac:dyDescent="0.3">
      <c r="A218">
        <v>5</v>
      </c>
      <c r="B218">
        <v>2024</v>
      </c>
      <c r="C218">
        <v>99</v>
      </c>
      <c r="D218">
        <v>20</v>
      </c>
      <c r="E218">
        <v>45430</v>
      </c>
      <c r="G218">
        <v>99</v>
      </c>
      <c r="X218">
        <v>99</v>
      </c>
      <c r="AO218">
        <v>999</v>
      </c>
    </row>
    <row r="219" spans="1:41" x14ac:dyDescent="0.3">
      <c r="A219">
        <v>5</v>
      </c>
      <c r="B219">
        <v>2024</v>
      </c>
      <c r="C219">
        <v>99</v>
      </c>
      <c r="D219">
        <v>20</v>
      </c>
      <c r="E219">
        <v>45431</v>
      </c>
      <c r="G219">
        <v>99</v>
      </c>
      <c r="X219">
        <v>99</v>
      </c>
      <c r="AO219">
        <v>999</v>
      </c>
    </row>
    <row r="220" spans="1:41" x14ac:dyDescent="0.3">
      <c r="A220">
        <v>5</v>
      </c>
      <c r="B220">
        <v>2024</v>
      </c>
      <c r="C220">
        <v>99</v>
      </c>
      <c r="D220">
        <v>21</v>
      </c>
      <c r="E220">
        <v>45432</v>
      </c>
      <c r="G220">
        <v>99</v>
      </c>
      <c r="X220">
        <v>99</v>
      </c>
      <c r="AO220">
        <v>999</v>
      </c>
    </row>
    <row r="221" spans="1:41" x14ac:dyDescent="0.3">
      <c r="A221">
        <v>5</v>
      </c>
      <c r="B221">
        <v>2024</v>
      </c>
      <c r="C221">
        <v>99</v>
      </c>
      <c r="D221">
        <v>21</v>
      </c>
      <c r="E221">
        <v>45433</v>
      </c>
      <c r="F221">
        <v>170</v>
      </c>
      <c r="G221">
        <v>99</v>
      </c>
      <c r="H221">
        <v>8819</v>
      </c>
      <c r="I221">
        <v>82.803235060663994</v>
      </c>
      <c r="J221">
        <v>12.700962082625898</v>
      </c>
      <c r="K221">
        <v>14.88819313466615</v>
      </c>
      <c r="L221">
        <v>14.280179999999971</v>
      </c>
      <c r="M221">
        <v>58.446133534515482</v>
      </c>
      <c r="N221">
        <v>58.944689999999959</v>
      </c>
      <c r="O221">
        <v>11.571417797888351</v>
      </c>
      <c r="P221">
        <v>48.339619083537606</v>
      </c>
      <c r="Q221">
        <v>47.470111257778626</v>
      </c>
      <c r="R221">
        <v>142.06185178201019</v>
      </c>
      <c r="S221">
        <v>140.13744343891403</v>
      </c>
      <c r="T221">
        <v>80.639766081871372</v>
      </c>
      <c r="U221">
        <v>77.227175782593591</v>
      </c>
      <c r="V221">
        <v>2.1872310520402523</v>
      </c>
      <c r="W221">
        <v>60.543599047511059</v>
      </c>
      <c r="X221">
        <v>99</v>
      </c>
      <c r="Y221">
        <v>3000</v>
      </c>
      <c r="AD221">
        <v>5301</v>
      </c>
      <c r="AE221">
        <v>5302</v>
      </c>
      <c r="AF221">
        <v>5299</v>
      </c>
      <c r="AG221">
        <v>5304</v>
      </c>
      <c r="AH221">
        <v>5303</v>
      </c>
      <c r="AI221">
        <v>5303</v>
      </c>
      <c r="AJ221">
        <v>5303</v>
      </c>
      <c r="AK221">
        <v>5304</v>
      </c>
      <c r="AL221">
        <v>5814</v>
      </c>
      <c r="AM221">
        <v>5814</v>
      </c>
      <c r="AO221">
        <v>999</v>
      </c>
    </row>
    <row r="222" spans="1:41" x14ac:dyDescent="0.3">
      <c r="A222">
        <v>5</v>
      </c>
      <c r="B222">
        <v>2024</v>
      </c>
      <c r="C222">
        <v>99</v>
      </c>
      <c r="D222">
        <v>21</v>
      </c>
      <c r="E222">
        <v>45434</v>
      </c>
      <c r="F222">
        <v>170</v>
      </c>
      <c r="G222">
        <v>99</v>
      </c>
      <c r="H222">
        <v>7162</v>
      </c>
      <c r="I222">
        <v>82.906112817648889</v>
      </c>
      <c r="J222">
        <v>12.534452082490908</v>
      </c>
      <c r="K222">
        <v>14.949262179098415</v>
      </c>
      <c r="L222">
        <v>14.482977757603244</v>
      </c>
      <c r="M222">
        <v>57.644754396603808</v>
      </c>
      <c r="N222">
        <v>58.6047978191731</v>
      </c>
      <c r="O222">
        <v>11.592522231204477</v>
      </c>
      <c r="P222">
        <v>47.884172225591264</v>
      </c>
      <c r="Q222">
        <v>47.187386294724078</v>
      </c>
      <c r="R222">
        <v>142.03476151980601</v>
      </c>
      <c r="S222">
        <v>142.22918350848829</v>
      </c>
      <c r="T222">
        <v>88.475368166229387</v>
      </c>
      <c r="U222">
        <v>83.815654629816308</v>
      </c>
      <c r="V222">
        <v>2.4148100966075039</v>
      </c>
      <c r="W222">
        <v>60.477799497347114</v>
      </c>
      <c r="X222">
        <v>99</v>
      </c>
      <c r="Y222">
        <v>2201</v>
      </c>
      <c r="AD222">
        <v>4946</v>
      </c>
      <c r="AE222">
        <v>4947</v>
      </c>
      <c r="AF222">
        <v>4946</v>
      </c>
      <c r="AG222">
        <v>4948</v>
      </c>
      <c r="AH222">
        <v>4947</v>
      </c>
      <c r="AI222">
        <v>4947</v>
      </c>
      <c r="AJ222">
        <v>4948</v>
      </c>
      <c r="AK222">
        <v>4948</v>
      </c>
      <c r="AL222">
        <v>4957</v>
      </c>
      <c r="AM222">
        <v>4957</v>
      </c>
      <c r="AO222">
        <v>999</v>
      </c>
    </row>
    <row r="223" spans="1:41" x14ac:dyDescent="0.3">
      <c r="A223">
        <v>5</v>
      </c>
      <c r="B223">
        <v>2024</v>
      </c>
      <c r="C223">
        <v>99</v>
      </c>
      <c r="D223">
        <v>21</v>
      </c>
      <c r="E223">
        <v>45435</v>
      </c>
      <c r="F223">
        <v>170</v>
      </c>
      <c r="G223">
        <v>99</v>
      </c>
      <c r="H223">
        <v>7099</v>
      </c>
      <c r="I223">
        <v>82.899339343569252</v>
      </c>
      <c r="J223">
        <v>12.716435643564328</v>
      </c>
      <c r="K223">
        <v>15.317967890917092</v>
      </c>
      <c r="L223">
        <v>14.560476003147141</v>
      </c>
      <c r="M223">
        <v>57.857488453925519</v>
      </c>
      <c r="N223">
        <v>58.342537372147945</v>
      </c>
      <c r="O223">
        <v>11.658851990323337</v>
      </c>
      <c r="P223">
        <v>48.439357252916558</v>
      </c>
      <c r="Q223">
        <v>47.767758961952943</v>
      </c>
      <c r="R223">
        <v>146.3833296679129</v>
      </c>
      <c r="S223">
        <v>144.14361117220145</v>
      </c>
      <c r="T223">
        <v>89.063271130625949</v>
      </c>
      <c r="U223">
        <v>84.377607025246903</v>
      </c>
      <c r="V223">
        <v>2.6015322473527633</v>
      </c>
      <c r="W223">
        <v>60.290604310466257</v>
      </c>
      <c r="X223">
        <v>99</v>
      </c>
      <c r="Y223">
        <v>2542</v>
      </c>
      <c r="AD223">
        <v>4545</v>
      </c>
      <c r="AE223">
        <v>4547</v>
      </c>
      <c r="AF223">
        <v>4545</v>
      </c>
      <c r="AG223">
        <v>4547</v>
      </c>
      <c r="AH223">
        <v>4543</v>
      </c>
      <c r="AI223">
        <v>4547</v>
      </c>
      <c r="AJ223">
        <v>4547</v>
      </c>
      <c r="AK223">
        <v>4547</v>
      </c>
      <c r="AL223">
        <v>4555</v>
      </c>
      <c r="AM223">
        <v>4555</v>
      </c>
      <c r="AO223">
        <v>999</v>
      </c>
    </row>
    <row r="224" spans="1:41" x14ac:dyDescent="0.3">
      <c r="A224">
        <v>5</v>
      </c>
      <c r="B224">
        <v>2024</v>
      </c>
      <c r="C224">
        <v>99</v>
      </c>
      <c r="D224">
        <v>21</v>
      </c>
      <c r="E224">
        <v>45436</v>
      </c>
      <c r="F224">
        <v>170</v>
      </c>
      <c r="G224">
        <v>99</v>
      </c>
      <c r="H224">
        <v>6871</v>
      </c>
      <c r="I224">
        <v>83.29347838742494</v>
      </c>
      <c r="J224">
        <v>12.765984974958233</v>
      </c>
      <c r="K224">
        <v>14.960909470171035</v>
      </c>
      <c r="L224">
        <v>14.351793504604951</v>
      </c>
      <c r="M224">
        <v>57.963412599081984</v>
      </c>
      <c r="N224">
        <v>58.349932104752654</v>
      </c>
      <c r="O224">
        <v>11.639541188738251</v>
      </c>
      <c r="P224">
        <v>47.78998957247132</v>
      </c>
      <c r="Q224">
        <v>47.213094245204339</v>
      </c>
      <c r="R224">
        <v>136.96058394160585</v>
      </c>
      <c r="S224">
        <v>138.25109489051101</v>
      </c>
      <c r="T224">
        <v>88.124807652318353</v>
      </c>
      <c r="U224">
        <v>84.011811187357182</v>
      </c>
      <c r="V224">
        <v>2.1949244952128004</v>
      </c>
      <c r="W224">
        <v>60.443312472711398</v>
      </c>
      <c r="X224">
        <v>99</v>
      </c>
      <c r="Y224">
        <v>2062</v>
      </c>
      <c r="AD224">
        <v>4792</v>
      </c>
      <c r="AE224">
        <v>4794</v>
      </c>
      <c r="AF224">
        <v>4794</v>
      </c>
      <c r="AG224">
        <v>4795</v>
      </c>
      <c r="AH224">
        <v>4795</v>
      </c>
      <c r="AI224">
        <v>4796</v>
      </c>
      <c r="AJ224">
        <v>4795</v>
      </c>
      <c r="AK224">
        <v>4795</v>
      </c>
      <c r="AL224">
        <v>4809</v>
      </c>
      <c r="AM224">
        <v>4809</v>
      </c>
      <c r="AO224">
        <v>999</v>
      </c>
    </row>
    <row r="225" spans="1:41" x14ac:dyDescent="0.3">
      <c r="A225">
        <v>5</v>
      </c>
      <c r="B225">
        <v>2024</v>
      </c>
      <c r="C225">
        <v>99</v>
      </c>
      <c r="D225">
        <v>21</v>
      </c>
      <c r="E225">
        <v>45437</v>
      </c>
      <c r="G225">
        <v>99</v>
      </c>
      <c r="X225">
        <v>99</v>
      </c>
      <c r="AO225">
        <v>999</v>
      </c>
    </row>
    <row r="226" spans="1:41" x14ac:dyDescent="0.3">
      <c r="A226">
        <v>5</v>
      </c>
      <c r="B226">
        <v>2024</v>
      </c>
      <c r="C226">
        <v>99</v>
      </c>
      <c r="D226">
        <v>21</v>
      </c>
      <c r="E226">
        <v>45438</v>
      </c>
      <c r="G226">
        <v>99</v>
      </c>
      <c r="X226">
        <v>99</v>
      </c>
      <c r="AO226">
        <v>999</v>
      </c>
    </row>
    <row r="227" spans="1:41" x14ac:dyDescent="0.3">
      <c r="A227">
        <v>5</v>
      </c>
      <c r="B227">
        <v>2024</v>
      </c>
      <c r="C227">
        <v>99</v>
      </c>
      <c r="D227">
        <v>21</v>
      </c>
      <c r="E227">
        <v>45439</v>
      </c>
      <c r="F227">
        <v>170</v>
      </c>
      <c r="G227">
        <v>99</v>
      </c>
      <c r="H227">
        <v>6713</v>
      </c>
      <c r="I227">
        <v>83.516499329659126</v>
      </c>
      <c r="J227">
        <v>12.700232883092696</v>
      </c>
      <c r="K227">
        <v>15.199860237596107</v>
      </c>
      <c r="L227">
        <v>14.235850622406652</v>
      </c>
      <c r="M227">
        <v>58.329699510831603</v>
      </c>
      <c r="N227">
        <v>58.937484433374991</v>
      </c>
      <c r="O227">
        <v>11.79077997671712</v>
      </c>
      <c r="P227">
        <v>47.448532836516065</v>
      </c>
      <c r="Q227">
        <v>46.948054973212223</v>
      </c>
      <c r="R227">
        <v>139.93550640279392</v>
      </c>
      <c r="S227">
        <v>141.76949941792785</v>
      </c>
      <c r="T227">
        <v>88.433751743375055</v>
      </c>
      <c r="U227">
        <v>84.772756857275738</v>
      </c>
      <c r="V227">
        <v>2.49962735450341</v>
      </c>
      <c r="W227">
        <v>60.5094592581558</v>
      </c>
      <c r="X227">
        <v>99</v>
      </c>
      <c r="Y227">
        <v>2409</v>
      </c>
      <c r="AD227">
        <v>4294</v>
      </c>
      <c r="AE227">
        <v>4293</v>
      </c>
      <c r="AF227">
        <v>4294</v>
      </c>
      <c r="AG227">
        <v>4295</v>
      </c>
      <c r="AH227">
        <v>4294</v>
      </c>
      <c r="AI227">
        <v>4293</v>
      </c>
      <c r="AJ227">
        <v>4295</v>
      </c>
      <c r="AK227">
        <v>4295</v>
      </c>
      <c r="AL227">
        <v>4302</v>
      </c>
      <c r="AM227">
        <v>4302</v>
      </c>
      <c r="AO227">
        <v>999</v>
      </c>
    </row>
    <row r="228" spans="1:41" x14ac:dyDescent="0.3">
      <c r="A228">
        <v>5</v>
      </c>
      <c r="B228">
        <v>2024</v>
      </c>
      <c r="C228">
        <v>99</v>
      </c>
      <c r="D228">
        <v>22</v>
      </c>
      <c r="E228">
        <v>45440</v>
      </c>
      <c r="F228">
        <v>170</v>
      </c>
      <c r="G228">
        <v>99</v>
      </c>
      <c r="H228">
        <v>6228</v>
      </c>
      <c r="I228">
        <v>81.798770070648573</v>
      </c>
      <c r="J228">
        <v>12.612117023727272</v>
      </c>
      <c r="K228">
        <v>14.881721915285413</v>
      </c>
      <c r="L228">
        <v>14.00654633620691</v>
      </c>
      <c r="M228">
        <v>58.289825046040448</v>
      </c>
      <c r="N228">
        <v>58.213825431034557</v>
      </c>
      <c r="O228">
        <v>11.585684695051803</v>
      </c>
      <c r="P228">
        <v>47.173302646720387</v>
      </c>
      <c r="Q228">
        <v>46.005294659300191</v>
      </c>
      <c r="R228">
        <v>135.60069044879171</v>
      </c>
      <c r="S228">
        <v>135.02876869965479</v>
      </c>
      <c r="T228">
        <v>87.557319304665924</v>
      </c>
      <c r="U228">
        <v>84.005626715462057</v>
      </c>
      <c r="V228">
        <v>2.2696048915581404</v>
      </c>
      <c r="W228">
        <v>60.565510597302485</v>
      </c>
      <c r="X228">
        <v>99</v>
      </c>
      <c r="Y228">
        <v>1856</v>
      </c>
      <c r="AD228">
        <v>4341</v>
      </c>
      <c r="AE228">
        <v>4344</v>
      </c>
      <c r="AF228">
        <v>4345</v>
      </c>
      <c r="AG228">
        <v>4345</v>
      </c>
      <c r="AH228">
        <v>4345</v>
      </c>
      <c r="AI228">
        <v>4344</v>
      </c>
      <c r="AJ228">
        <v>4345</v>
      </c>
      <c r="AK228">
        <v>4345</v>
      </c>
      <c r="AL228">
        <v>4372</v>
      </c>
      <c r="AM228">
        <v>4372</v>
      </c>
      <c r="AO228">
        <v>999</v>
      </c>
    </row>
    <row r="229" spans="1:41" x14ac:dyDescent="0.3">
      <c r="A229">
        <v>5</v>
      </c>
      <c r="B229">
        <v>2024</v>
      </c>
      <c r="C229">
        <v>99</v>
      </c>
      <c r="D229">
        <v>22</v>
      </c>
      <c r="E229">
        <v>45441</v>
      </c>
      <c r="F229">
        <v>170</v>
      </c>
      <c r="G229">
        <v>99</v>
      </c>
      <c r="H229">
        <v>6215</v>
      </c>
      <c r="I229">
        <v>82.429084473049059</v>
      </c>
      <c r="J229">
        <v>12.468684089867052</v>
      </c>
      <c r="K229">
        <v>14.666039899105712</v>
      </c>
      <c r="L229">
        <v>14.318568329717998</v>
      </c>
      <c r="M229">
        <v>58.078284797064818</v>
      </c>
      <c r="N229">
        <v>58.014316702819919</v>
      </c>
      <c r="O229">
        <v>11.78202659330584</v>
      </c>
      <c r="P229">
        <v>46.799633195781752</v>
      </c>
      <c r="Q229">
        <v>45.731360403762316</v>
      </c>
      <c r="R229">
        <v>127.71228794131132</v>
      </c>
      <c r="S229">
        <v>125.38583218707016</v>
      </c>
      <c r="T229">
        <v>88.136095216296511</v>
      </c>
      <c r="U229">
        <v>84.016845960173981</v>
      </c>
      <c r="V229">
        <v>2.19735580923866</v>
      </c>
      <c r="W229">
        <v>60.565888978278359</v>
      </c>
      <c r="X229">
        <v>99</v>
      </c>
      <c r="Y229">
        <v>1844</v>
      </c>
      <c r="AD229">
        <v>4362</v>
      </c>
      <c r="AE229">
        <v>4361</v>
      </c>
      <c r="AF229">
        <v>4362</v>
      </c>
      <c r="AG229">
        <v>4362</v>
      </c>
      <c r="AH229">
        <v>4362</v>
      </c>
      <c r="AI229">
        <v>4359</v>
      </c>
      <c r="AJ229">
        <v>4362</v>
      </c>
      <c r="AK229">
        <v>4362</v>
      </c>
      <c r="AL229">
        <v>4369</v>
      </c>
      <c r="AM229">
        <v>4369</v>
      </c>
      <c r="AO229">
        <v>999</v>
      </c>
    </row>
    <row r="230" spans="1:41" x14ac:dyDescent="0.3">
      <c r="A230">
        <v>5</v>
      </c>
      <c r="B230">
        <v>2024</v>
      </c>
      <c r="C230">
        <v>99</v>
      </c>
      <c r="D230">
        <v>22</v>
      </c>
      <c r="E230">
        <v>45442</v>
      </c>
      <c r="F230">
        <v>170</v>
      </c>
      <c r="G230">
        <v>99</v>
      </c>
      <c r="H230">
        <v>5708</v>
      </c>
      <c r="I230">
        <v>83.637699719691653</v>
      </c>
      <c r="J230">
        <v>12.694967880085644</v>
      </c>
      <c r="K230">
        <v>15.014771206850375</v>
      </c>
      <c r="L230">
        <v>14.344747834946476</v>
      </c>
      <c r="M230">
        <v>58.666470430826777</v>
      </c>
      <c r="N230">
        <v>58.794533876719342</v>
      </c>
      <c r="O230">
        <v>11.589991972170152</v>
      </c>
      <c r="P230">
        <v>46.24973233404711</v>
      </c>
      <c r="Q230">
        <v>45.369280171260385</v>
      </c>
      <c r="R230">
        <v>128.56221568102762</v>
      </c>
      <c r="S230">
        <v>129.6360717152796</v>
      </c>
      <c r="T230">
        <v>88.035514018691515</v>
      </c>
      <c r="U230">
        <v>84.776608811749099</v>
      </c>
      <c r="V230">
        <v>2.3198033267647324</v>
      </c>
      <c r="W230">
        <v>60.499824807288014</v>
      </c>
      <c r="X230">
        <v>99</v>
      </c>
      <c r="Y230">
        <v>1963</v>
      </c>
      <c r="AD230">
        <v>3736</v>
      </c>
      <c r="AE230">
        <v>3737</v>
      </c>
      <c r="AF230">
        <v>3737</v>
      </c>
      <c r="AG230">
        <v>3737</v>
      </c>
      <c r="AH230">
        <v>3736</v>
      </c>
      <c r="AI230">
        <v>3737</v>
      </c>
      <c r="AJ230">
        <v>3737</v>
      </c>
      <c r="AK230">
        <v>3737</v>
      </c>
      <c r="AL230">
        <v>3745</v>
      </c>
      <c r="AM230">
        <v>3745</v>
      </c>
      <c r="AO230">
        <v>999</v>
      </c>
    </row>
    <row r="231" spans="1:41" x14ac:dyDescent="0.3">
      <c r="A231">
        <v>5</v>
      </c>
      <c r="B231">
        <v>2024</v>
      </c>
      <c r="C231">
        <v>99</v>
      </c>
      <c r="D231">
        <v>22</v>
      </c>
      <c r="E231">
        <v>45443</v>
      </c>
      <c r="F231">
        <v>170</v>
      </c>
      <c r="G231">
        <v>99</v>
      </c>
      <c r="H231">
        <v>4945</v>
      </c>
      <c r="I231">
        <v>82.000034378159555</v>
      </c>
      <c r="J231">
        <v>12.3635447540012</v>
      </c>
      <c r="K231">
        <v>14.558471563981056</v>
      </c>
      <c r="L231">
        <v>13.993418530351429</v>
      </c>
      <c r="M231">
        <v>57.946978672985637</v>
      </c>
      <c r="N231">
        <v>58.618594249201195</v>
      </c>
      <c r="O231">
        <v>11.794727488151658</v>
      </c>
      <c r="P231">
        <v>46.697867298578203</v>
      </c>
      <c r="Q231">
        <v>45.677629629629614</v>
      </c>
      <c r="R231">
        <v>127.1306279620853</v>
      </c>
      <c r="S231">
        <v>125.83234597156398</v>
      </c>
      <c r="T231">
        <v>88.290124186871708</v>
      </c>
      <c r="U231">
        <v>83.797397989355275</v>
      </c>
      <c r="V231">
        <v>2.1949268099798589</v>
      </c>
      <c r="W231">
        <v>60.811526794742171</v>
      </c>
      <c r="X231">
        <v>99</v>
      </c>
      <c r="Y231">
        <v>1565</v>
      </c>
      <c r="AD231">
        <v>3374</v>
      </c>
      <c r="AE231">
        <v>3376</v>
      </c>
      <c r="AF231">
        <v>3376</v>
      </c>
      <c r="AG231">
        <v>3376</v>
      </c>
      <c r="AH231">
        <v>3376</v>
      </c>
      <c r="AI231">
        <v>3375</v>
      </c>
      <c r="AJ231">
        <v>3376</v>
      </c>
      <c r="AK231">
        <v>3376</v>
      </c>
      <c r="AL231">
        <v>3382</v>
      </c>
      <c r="AM231">
        <v>3382</v>
      </c>
      <c r="AO231">
        <v>999</v>
      </c>
    </row>
    <row r="232" spans="1:41" x14ac:dyDescent="0.3">
      <c r="A232">
        <v>5</v>
      </c>
      <c r="B232">
        <v>2024</v>
      </c>
      <c r="C232">
        <v>99</v>
      </c>
      <c r="D232">
        <v>22</v>
      </c>
      <c r="E232">
        <v>45444</v>
      </c>
      <c r="G232">
        <v>99</v>
      </c>
      <c r="X232">
        <v>99</v>
      </c>
      <c r="AO232">
        <v>999</v>
      </c>
    </row>
    <row r="233" spans="1:41" x14ac:dyDescent="0.3">
      <c r="A233">
        <v>5</v>
      </c>
      <c r="B233">
        <v>2024</v>
      </c>
      <c r="C233">
        <v>99</v>
      </c>
      <c r="D233">
        <v>22</v>
      </c>
      <c r="E233">
        <v>45445</v>
      </c>
      <c r="G233">
        <v>99</v>
      </c>
      <c r="X233">
        <v>99</v>
      </c>
      <c r="AO233">
        <v>999</v>
      </c>
    </row>
    <row r="234" spans="1:41" x14ac:dyDescent="0.3">
      <c r="A234">
        <v>5</v>
      </c>
      <c r="B234">
        <v>2024</v>
      </c>
      <c r="C234">
        <v>99</v>
      </c>
      <c r="D234">
        <v>23</v>
      </c>
      <c r="E234">
        <v>45446</v>
      </c>
      <c r="F234">
        <v>170</v>
      </c>
      <c r="G234">
        <v>99</v>
      </c>
      <c r="H234">
        <v>6816</v>
      </c>
      <c r="I234">
        <v>83.148085387323874</v>
      </c>
      <c r="J234">
        <v>12.781687194980236</v>
      </c>
      <c r="K234">
        <v>15.191403345724911</v>
      </c>
      <c r="L234">
        <v>13.913018036072122</v>
      </c>
      <c r="M234">
        <v>58.282481412639534</v>
      </c>
      <c r="N234">
        <v>58.848120240481009</v>
      </c>
      <c r="O234">
        <v>11.579837398373984</v>
      </c>
      <c r="P234">
        <v>46.172437834069264</v>
      </c>
      <c r="Q234">
        <v>45.238903090866842</v>
      </c>
      <c r="R234">
        <v>128.24599303135889</v>
      </c>
      <c r="S234">
        <v>127.88455284552845</v>
      </c>
      <c r="T234">
        <v>87.544300278035152</v>
      </c>
      <c r="U234">
        <v>84.546246524559876</v>
      </c>
      <c r="V234">
        <v>2.4097161507446763</v>
      </c>
      <c r="W234">
        <v>60.603286384976514</v>
      </c>
      <c r="X234">
        <v>99</v>
      </c>
      <c r="Y234">
        <v>2495</v>
      </c>
      <c r="AD234">
        <v>4303</v>
      </c>
      <c r="AE234">
        <v>4304</v>
      </c>
      <c r="AF234">
        <v>4304</v>
      </c>
      <c r="AG234">
        <v>4305</v>
      </c>
      <c r="AH234">
        <v>4303</v>
      </c>
      <c r="AI234">
        <v>4303</v>
      </c>
      <c r="AJ234">
        <v>4305</v>
      </c>
      <c r="AK234">
        <v>4305</v>
      </c>
      <c r="AL234">
        <v>4316</v>
      </c>
      <c r="AM234">
        <v>4316</v>
      </c>
      <c r="AO234">
        <v>999</v>
      </c>
    </row>
    <row r="235" spans="1:41" x14ac:dyDescent="0.3">
      <c r="A235">
        <v>5</v>
      </c>
      <c r="B235">
        <v>2024</v>
      </c>
      <c r="C235">
        <v>99</v>
      </c>
      <c r="D235">
        <v>23</v>
      </c>
      <c r="E235">
        <v>45447</v>
      </c>
      <c r="F235">
        <v>170</v>
      </c>
      <c r="G235">
        <v>99</v>
      </c>
      <c r="H235">
        <v>7511</v>
      </c>
      <c r="I235">
        <v>82.736079084009987</v>
      </c>
      <c r="J235">
        <v>12.752357822303169</v>
      </c>
      <c r="K235">
        <v>15.127427184466052</v>
      </c>
      <c r="L235">
        <v>14.28429469548135</v>
      </c>
      <c r="M235">
        <v>58.423584142395086</v>
      </c>
      <c r="N235">
        <v>58.413033398821206</v>
      </c>
      <c r="O235">
        <v>11.66588473205258</v>
      </c>
      <c r="P235">
        <v>46.729625884732044</v>
      </c>
      <c r="Q235">
        <v>46.004653044709691</v>
      </c>
      <c r="R235">
        <v>129.359757330637</v>
      </c>
      <c r="S235">
        <v>129.40141557128416</v>
      </c>
      <c r="T235">
        <v>88.832722143864501</v>
      </c>
      <c r="U235">
        <v>84.535522869232508</v>
      </c>
      <c r="V235">
        <v>2.3750693621628809</v>
      </c>
      <c r="W235">
        <v>60.475302889096</v>
      </c>
      <c r="X235">
        <v>99</v>
      </c>
      <c r="Y235">
        <v>2545</v>
      </c>
      <c r="AD235">
        <v>4941</v>
      </c>
      <c r="AE235">
        <v>4944</v>
      </c>
      <c r="AF235">
        <v>4944</v>
      </c>
      <c r="AG235">
        <v>4945</v>
      </c>
      <c r="AH235">
        <v>4945</v>
      </c>
      <c r="AI235">
        <v>4943</v>
      </c>
      <c r="AJ235">
        <v>4945</v>
      </c>
      <c r="AK235">
        <v>4945</v>
      </c>
      <c r="AL235">
        <v>4963</v>
      </c>
      <c r="AM235">
        <v>4963</v>
      </c>
      <c r="AO235">
        <v>999</v>
      </c>
    </row>
    <row r="236" spans="1:41" x14ac:dyDescent="0.3">
      <c r="A236">
        <v>5</v>
      </c>
      <c r="B236">
        <v>2024</v>
      </c>
      <c r="C236">
        <v>99</v>
      </c>
      <c r="D236">
        <v>23</v>
      </c>
      <c r="E236">
        <v>45448</v>
      </c>
      <c r="F236">
        <v>170</v>
      </c>
      <c r="G236">
        <v>99</v>
      </c>
      <c r="H236">
        <v>6623</v>
      </c>
      <c r="I236">
        <v>81.604824097840975</v>
      </c>
      <c r="J236">
        <v>12.363170055452803</v>
      </c>
      <c r="K236">
        <v>14.857512713823388</v>
      </c>
      <c r="L236">
        <v>14.53427882507672</v>
      </c>
      <c r="M236">
        <v>57.967221451687514</v>
      </c>
      <c r="N236">
        <v>57.370144673388815</v>
      </c>
      <c r="O236">
        <v>11.441404805914978</v>
      </c>
      <c r="P236">
        <v>46.751386321626626</v>
      </c>
      <c r="Q236">
        <v>45.646705202312155</v>
      </c>
      <c r="R236">
        <v>130.56792975970424</v>
      </c>
      <c r="S236">
        <v>127.62939001848429</v>
      </c>
      <c r="T236">
        <v>88.400782868984379</v>
      </c>
      <c r="U236">
        <v>83.497029702970252</v>
      </c>
      <c r="V236">
        <v>2.4943426583705843</v>
      </c>
      <c r="W236">
        <v>60.527706477427152</v>
      </c>
      <c r="X236">
        <v>99</v>
      </c>
      <c r="Y236">
        <v>2281</v>
      </c>
      <c r="AD236">
        <v>4328</v>
      </c>
      <c r="AE236">
        <v>4326</v>
      </c>
      <c r="AF236">
        <v>4326</v>
      </c>
      <c r="AG236">
        <v>4328</v>
      </c>
      <c r="AH236">
        <v>4328</v>
      </c>
      <c r="AI236">
        <v>4325</v>
      </c>
      <c r="AJ236">
        <v>4328</v>
      </c>
      <c r="AK236">
        <v>4328</v>
      </c>
      <c r="AL236">
        <v>4343</v>
      </c>
      <c r="AM236">
        <v>4343</v>
      </c>
      <c r="AO236">
        <v>999</v>
      </c>
    </row>
    <row r="237" spans="1:41" x14ac:dyDescent="0.3">
      <c r="A237">
        <v>5</v>
      </c>
      <c r="B237">
        <v>2024</v>
      </c>
      <c r="C237">
        <v>99</v>
      </c>
      <c r="D237">
        <v>23</v>
      </c>
      <c r="E237">
        <v>45449</v>
      </c>
      <c r="F237">
        <v>170</v>
      </c>
      <c r="G237">
        <v>99</v>
      </c>
      <c r="H237">
        <v>6852</v>
      </c>
      <c r="I237">
        <v>82.178245767658879</v>
      </c>
      <c r="J237">
        <v>12.948622649759521</v>
      </c>
      <c r="K237">
        <v>15.26777510391598</v>
      </c>
      <c r="L237">
        <v>14.60457281983178</v>
      </c>
      <c r="M237">
        <v>58.199693721286309</v>
      </c>
      <c r="N237">
        <v>58.172391696750864</v>
      </c>
      <c r="O237">
        <v>11.728118855145251</v>
      </c>
      <c r="P237">
        <v>46.64772727272728</v>
      </c>
      <c r="Q237">
        <v>45.671403585483162</v>
      </c>
      <c r="R237">
        <v>130.20144199257155</v>
      </c>
      <c r="S237">
        <v>126.6290146384094</v>
      </c>
      <c r="T237">
        <v>88.320966688438787</v>
      </c>
      <c r="U237">
        <v>84.189157413455106</v>
      </c>
      <c r="V237">
        <v>2.3191524541564656</v>
      </c>
      <c r="W237">
        <v>60.425569176882661</v>
      </c>
      <c r="X237">
        <v>99</v>
      </c>
      <c r="Y237">
        <v>2216</v>
      </c>
      <c r="AD237">
        <v>4574</v>
      </c>
      <c r="AE237">
        <v>4571</v>
      </c>
      <c r="AF237">
        <v>4574</v>
      </c>
      <c r="AG237">
        <v>4577</v>
      </c>
      <c r="AH237">
        <v>4576</v>
      </c>
      <c r="AI237">
        <v>4574</v>
      </c>
      <c r="AJ237">
        <v>4577</v>
      </c>
      <c r="AK237">
        <v>4577</v>
      </c>
      <c r="AL237">
        <v>4593</v>
      </c>
      <c r="AM237">
        <v>4593</v>
      </c>
      <c r="AO237">
        <v>999</v>
      </c>
    </row>
    <row r="238" spans="1:41" x14ac:dyDescent="0.3">
      <c r="A238">
        <v>5</v>
      </c>
      <c r="B238">
        <v>2024</v>
      </c>
      <c r="C238">
        <v>99</v>
      </c>
      <c r="D238">
        <v>23</v>
      </c>
      <c r="E238">
        <v>45450</v>
      </c>
      <c r="F238">
        <v>170</v>
      </c>
      <c r="G238">
        <v>99</v>
      </c>
      <c r="H238">
        <v>3382</v>
      </c>
      <c r="I238">
        <v>82.667806031933893</v>
      </c>
      <c r="J238">
        <v>12.354821523708038</v>
      </c>
      <c r="K238">
        <v>14.896430474160891</v>
      </c>
      <c r="L238">
        <v>14.016186666666671</v>
      </c>
      <c r="M238">
        <v>58.13755993606825</v>
      </c>
      <c r="N238">
        <v>58.643113333333361</v>
      </c>
      <c r="O238">
        <v>11.52168353755995</v>
      </c>
      <c r="P238">
        <v>47.185935002663825</v>
      </c>
      <c r="Q238">
        <v>46.157165689930736</v>
      </c>
      <c r="R238">
        <v>137.21896643580178</v>
      </c>
      <c r="S238">
        <v>133.29888119339373</v>
      </c>
      <c r="T238">
        <v>89.331595744680769</v>
      </c>
      <c r="U238">
        <v>84.217978723404187</v>
      </c>
      <c r="V238">
        <v>2.5416089504528472</v>
      </c>
      <c r="W238">
        <v>60.717327025428759</v>
      </c>
      <c r="X238">
        <v>99</v>
      </c>
      <c r="Y238">
        <v>1500</v>
      </c>
      <c r="AD238">
        <v>1877</v>
      </c>
      <c r="AE238">
        <v>1877</v>
      </c>
      <c r="AF238">
        <v>1876</v>
      </c>
      <c r="AG238">
        <v>1877</v>
      </c>
      <c r="AH238">
        <v>1877</v>
      </c>
      <c r="AI238">
        <v>1877</v>
      </c>
      <c r="AJ238">
        <v>1877</v>
      </c>
      <c r="AK238">
        <v>1877</v>
      </c>
      <c r="AL238">
        <v>1880</v>
      </c>
      <c r="AM238">
        <v>1880</v>
      </c>
      <c r="AO238">
        <v>999</v>
      </c>
    </row>
    <row r="239" spans="1:41" x14ac:dyDescent="0.3">
      <c r="A239">
        <v>5</v>
      </c>
      <c r="B239">
        <v>2024</v>
      </c>
      <c r="C239">
        <v>99</v>
      </c>
      <c r="D239">
        <v>23</v>
      </c>
      <c r="E239">
        <v>45451</v>
      </c>
      <c r="G239">
        <v>99</v>
      </c>
      <c r="X239">
        <v>99</v>
      </c>
      <c r="AO239">
        <v>999</v>
      </c>
    </row>
    <row r="240" spans="1:41" x14ac:dyDescent="0.3">
      <c r="A240">
        <v>5</v>
      </c>
      <c r="B240">
        <v>2024</v>
      </c>
      <c r="C240">
        <v>99</v>
      </c>
      <c r="D240">
        <v>23</v>
      </c>
      <c r="E240">
        <v>45452</v>
      </c>
      <c r="F240">
        <v>170</v>
      </c>
      <c r="G240">
        <v>99</v>
      </c>
      <c r="H240">
        <v>2</v>
      </c>
      <c r="I240">
        <v>76.400000000000006</v>
      </c>
      <c r="T240">
        <v>0</v>
      </c>
      <c r="U240">
        <v>0</v>
      </c>
      <c r="W240">
        <v>59</v>
      </c>
      <c r="X240">
        <v>99</v>
      </c>
      <c r="Y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2</v>
      </c>
      <c r="AM240">
        <v>2</v>
      </c>
      <c r="AO240">
        <v>999</v>
      </c>
    </row>
    <row r="241" spans="1:41" x14ac:dyDescent="0.3">
      <c r="A241">
        <v>5</v>
      </c>
      <c r="B241">
        <v>2024</v>
      </c>
      <c r="C241">
        <v>99</v>
      </c>
      <c r="D241">
        <v>23</v>
      </c>
      <c r="E241">
        <v>45453</v>
      </c>
      <c r="F241">
        <v>170</v>
      </c>
      <c r="G241">
        <v>99</v>
      </c>
      <c r="H241">
        <v>6146</v>
      </c>
      <c r="I241">
        <v>82.103151643345342</v>
      </c>
      <c r="J241">
        <v>12.557720096333959</v>
      </c>
      <c r="K241">
        <v>14.898795825528529</v>
      </c>
      <c r="L241">
        <v>14.726080968280463</v>
      </c>
      <c r="M241">
        <v>58.056355365266221</v>
      </c>
      <c r="N241">
        <v>57.331051752921439</v>
      </c>
      <c r="O241">
        <v>11.445651592186257</v>
      </c>
      <c r="P241">
        <v>46.833779443254841</v>
      </c>
      <c r="Q241">
        <v>45.676659528907919</v>
      </c>
      <c r="R241">
        <v>132.16350013379716</v>
      </c>
      <c r="S241">
        <v>130.69975916510563</v>
      </c>
      <c r="T241">
        <v>87.384825006678781</v>
      </c>
      <c r="U241">
        <v>84.009938551963614</v>
      </c>
      <c r="V241">
        <v>2.3410757291945705</v>
      </c>
      <c r="W241">
        <v>60.312886430198503</v>
      </c>
      <c r="X241">
        <v>99</v>
      </c>
      <c r="Y241">
        <v>2396</v>
      </c>
      <c r="AD241">
        <v>3737</v>
      </c>
      <c r="AE241">
        <v>3737</v>
      </c>
      <c r="AF241">
        <v>3737</v>
      </c>
      <c r="AG241">
        <v>3737</v>
      </c>
      <c r="AH241">
        <v>3736</v>
      </c>
      <c r="AI241">
        <v>3736</v>
      </c>
      <c r="AJ241">
        <v>3737</v>
      </c>
      <c r="AK241">
        <v>3737</v>
      </c>
      <c r="AL241">
        <v>3743</v>
      </c>
      <c r="AM241">
        <v>3743</v>
      </c>
      <c r="AO241">
        <v>999</v>
      </c>
    </row>
    <row r="242" spans="1:41" x14ac:dyDescent="0.3">
      <c r="A242">
        <v>5</v>
      </c>
      <c r="B242">
        <v>2024</v>
      </c>
      <c r="C242">
        <v>99</v>
      </c>
      <c r="D242">
        <v>24</v>
      </c>
      <c r="E242">
        <v>45454</v>
      </c>
      <c r="F242">
        <v>170</v>
      </c>
      <c r="G242">
        <v>99</v>
      </c>
      <c r="H242">
        <v>6028</v>
      </c>
      <c r="I242">
        <v>81.022367285998612</v>
      </c>
      <c r="J242">
        <v>12.65836972343523</v>
      </c>
      <c r="K242">
        <v>14.596313364055312</v>
      </c>
      <c r="L242">
        <v>14.372378691983119</v>
      </c>
      <c r="M242">
        <v>57.137036138733855</v>
      </c>
      <c r="N242">
        <v>56.917943037974723</v>
      </c>
      <c r="O242">
        <v>11.601843317972325</v>
      </c>
      <c r="P242">
        <v>46.565048543689343</v>
      </c>
      <c r="Q242">
        <v>45.668202764976961</v>
      </c>
      <c r="R242">
        <v>129.71203299369239</v>
      </c>
      <c r="S242">
        <v>127.74339073490177</v>
      </c>
      <c r="T242">
        <v>87.581062801932561</v>
      </c>
      <c r="U242">
        <v>82.789710144927497</v>
      </c>
      <c r="V242">
        <v>1.9379436406200861</v>
      </c>
      <c r="W242">
        <v>60.514764432647638</v>
      </c>
      <c r="X242">
        <v>99</v>
      </c>
      <c r="Y242">
        <v>1896</v>
      </c>
      <c r="AD242">
        <v>4122</v>
      </c>
      <c r="AE242">
        <v>4123</v>
      </c>
      <c r="AF242">
        <v>4123</v>
      </c>
      <c r="AG242">
        <v>4123</v>
      </c>
      <c r="AH242">
        <v>4120</v>
      </c>
      <c r="AI242">
        <v>4123</v>
      </c>
      <c r="AJ242">
        <v>4122</v>
      </c>
      <c r="AK242">
        <v>4123</v>
      </c>
      <c r="AL242">
        <v>4140</v>
      </c>
      <c r="AM242">
        <v>4140</v>
      </c>
      <c r="AO242">
        <v>999</v>
      </c>
    </row>
    <row r="243" spans="1:41" x14ac:dyDescent="0.3">
      <c r="A243">
        <v>5</v>
      </c>
      <c r="B243">
        <v>2024</v>
      </c>
      <c r="C243">
        <v>99</v>
      </c>
      <c r="D243">
        <v>24</v>
      </c>
      <c r="E243">
        <v>45455</v>
      </c>
      <c r="F243">
        <v>170</v>
      </c>
      <c r="G243">
        <v>99</v>
      </c>
      <c r="H243">
        <v>5853</v>
      </c>
      <c r="I243">
        <v>81.956500939688866</v>
      </c>
      <c r="J243">
        <v>12.590773884547522</v>
      </c>
      <c r="K243">
        <v>14.865776209677421</v>
      </c>
      <c r="L243">
        <v>14.234911999999984</v>
      </c>
      <c r="M243">
        <v>58.276713709677459</v>
      </c>
      <c r="N243">
        <v>58.204535752401299</v>
      </c>
      <c r="O243">
        <v>11.434265558075095</v>
      </c>
      <c r="P243">
        <v>46.482480463826569</v>
      </c>
      <c r="Q243">
        <v>45.186538946307031</v>
      </c>
      <c r="R243">
        <v>131.88914084152179</v>
      </c>
      <c r="S243">
        <v>127.8737717309146</v>
      </c>
      <c r="T243">
        <v>88.255052790346937</v>
      </c>
      <c r="U243">
        <v>84.149924585218685</v>
      </c>
      <c r="V243">
        <v>2.2750023251298974</v>
      </c>
      <c r="W243">
        <v>60.548778404237119</v>
      </c>
      <c r="X243">
        <v>99</v>
      </c>
      <c r="Y243">
        <v>1874</v>
      </c>
      <c r="AD243">
        <v>3967</v>
      </c>
      <c r="AE243">
        <v>3968</v>
      </c>
      <c r="AF243">
        <v>3968</v>
      </c>
      <c r="AG243">
        <v>3969</v>
      </c>
      <c r="AH243">
        <v>3967</v>
      </c>
      <c r="AI243">
        <v>3967</v>
      </c>
      <c r="AJ243">
        <v>3969</v>
      </c>
      <c r="AK243">
        <v>3969</v>
      </c>
      <c r="AL243">
        <v>3978</v>
      </c>
      <c r="AM243">
        <v>3978</v>
      </c>
      <c r="AO243">
        <v>999</v>
      </c>
    </row>
    <row r="244" spans="1:41" x14ac:dyDescent="0.3">
      <c r="A244">
        <v>5</v>
      </c>
      <c r="B244">
        <v>2024</v>
      </c>
      <c r="C244">
        <v>99</v>
      </c>
      <c r="D244">
        <v>24</v>
      </c>
      <c r="E244">
        <v>45456</v>
      </c>
      <c r="F244">
        <v>170</v>
      </c>
      <c r="G244">
        <v>99</v>
      </c>
      <c r="H244">
        <v>5369</v>
      </c>
      <c r="I244">
        <v>81.562482771465554</v>
      </c>
      <c r="J244">
        <v>12.498411764705889</v>
      </c>
      <c r="K244">
        <v>14.877999999999988</v>
      </c>
      <c r="L244">
        <v>14.293188996434036</v>
      </c>
      <c r="M244">
        <v>57.430117647058651</v>
      </c>
      <c r="N244">
        <v>58.328965868568552</v>
      </c>
      <c r="O244">
        <v>11.390588235294111</v>
      </c>
      <c r="P244">
        <v>46.578993821712253</v>
      </c>
      <c r="Q244">
        <v>45.349323131253684</v>
      </c>
      <c r="R244">
        <v>131.99382352941177</v>
      </c>
      <c r="S244">
        <v>130.1035294117647</v>
      </c>
      <c r="T244">
        <v>86.309384164222948</v>
      </c>
      <c r="U244">
        <v>83.246099706744786</v>
      </c>
      <c r="V244">
        <v>2.3795882352941007</v>
      </c>
      <c r="W244">
        <v>60.524678711119385</v>
      </c>
      <c r="X244">
        <v>99</v>
      </c>
      <c r="Y244">
        <v>1963</v>
      </c>
      <c r="AD244">
        <v>3400</v>
      </c>
      <c r="AE244">
        <v>3400</v>
      </c>
      <c r="AF244">
        <v>3400</v>
      </c>
      <c r="AG244">
        <v>3400</v>
      </c>
      <c r="AH244">
        <v>3399</v>
      </c>
      <c r="AI244">
        <v>3398</v>
      </c>
      <c r="AJ244">
        <v>3400</v>
      </c>
      <c r="AK244">
        <v>3400</v>
      </c>
      <c r="AL244">
        <v>3410</v>
      </c>
      <c r="AM244">
        <v>3410</v>
      </c>
      <c r="AO244">
        <v>999</v>
      </c>
    </row>
    <row r="245" spans="1:41" x14ac:dyDescent="0.3">
      <c r="A245">
        <v>5</v>
      </c>
      <c r="B245">
        <v>2024</v>
      </c>
      <c r="C245">
        <v>99</v>
      </c>
      <c r="D245">
        <v>24</v>
      </c>
      <c r="E245">
        <v>45457</v>
      </c>
      <c r="F245">
        <v>170</v>
      </c>
      <c r="G245">
        <v>99</v>
      </c>
      <c r="H245">
        <v>4091</v>
      </c>
      <c r="I245">
        <v>81.459547787826821</v>
      </c>
      <c r="J245">
        <v>12.721742260619148</v>
      </c>
      <c r="K245">
        <v>15.193232541396693</v>
      </c>
      <c r="L245">
        <v>14.052990007686372</v>
      </c>
      <c r="M245">
        <v>57.766090712743058</v>
      </c>
      <c r="N245">
        <v>58.235465026902318</v>
      </c>
      <c r="O245">
        <v>11.512149532710282</v>
      </c>
      <c r="P245">
        <v>47.407260963335723</v>
      </c>
      <c r="Q245">
        <v>46.462589928057561</v>
      </c>
      <c r="R245">
        <v>131.85010783608911</v>
      </c>
      <c r="S245">
        <v>129.51294033069729</v>
      </c>
      <c r="T245">
        <v>88.079498207885052</v>
      </c>
      <c r="U245">
        <v>83.635483870967747</v>
      </c>
      <c r="V245">
        <v>2.471490280777541</v>
      </c>
      <c r="W245">
        <v>60.461256416524058</v>
      </c>
      <c r="X245">
        <v>99</v>
      </c>
      <c r="Y245">
        <v>1301</v>
      </c>
      <c r="AD245">
        <v>2778</v>
      </c>
      <c r="AE245">
        <v>2778</v>
      </c>
      <c r="AF245">
        <v>2779</v>
      </c>
      <c r="AG245">
        <v>2782</v>
      </c>
      <c r="AH245">
        <v>2782</v>
      </c>
      <c r="AI245">
        <v>2780</v>
      </c>
      <c r="AJ245">
        <v>2782</v>
      </c>
      <c r="AK245">
        <v>2782</v>
      </c>
      <c r="AL245">
        <v>2790</v>
      </c>
      <c r="AM245">
        <v>2790</v>
      </c>
      <c r="AO245">
        <v>999</v>
      </c>
    </row>
    <row r="246" spans="1:41" x14ac:dyDescent="0.3">
      <c r="A246">
        <v>5</v>
      </c>
      <c r="B246">
        <v>2024</v>
      </c>
      <c r="C246">
        <v>99</v>
      </c>
      <c r="D246">
        <v>24</v>
      </c>
      <c r="E246">
        <v>45458</v>
      </c>
      <c r="G246">
        <v>99</v>
      </c>
      <c r="X246">
        <v>99</v>
      </c>
      <c r="AO246">
        <v>999</v>
      </c>
    </row>
    <row r="247" spans="1:41" x14ac:dyDescent="0.3">
      <c r="A247">
        <v>5</v>
      </c>
      <c r="B247">
        <v>2024</v>
      </c>
      <c r="C247">
        <v>99</v>
      </c>
      <c r="D247">
        <v>24</v>
      </c>
      <c r="E247">
        <v>45459</v>
      </c>
      <c r="G247">
        <v>99</v>
      </c>
      <c r="X247">
        <v>99</v>
      </c>
      <c r="AO247">
        <v>999</v>
      </c>
    </row>
    <row r="248" spans="1:41" x14ac:dyDescent="0.3">
      <c r="A248">
        <v>5</v>
      </c>
      <c r="B248">
        <v>2024</v>
      </c>
      <c r="C248">
        <v>99</v>
      </c>
      <c r="D248">
        <v>25</v>
      </c>
      <c r="E248">
        <v>45460</v>
      </c>
      <c r="F248">
        <v>170</v>
      </c>
      <c r="G248">
        <v>99</v>
      </c>
      <c r="H248">
        <v>5756</v>
      </c>
      <c r="I248">
        <v>81.333879430160053</v>
      </c>
      <c r="J248">
        <v>12.47198887343535</v>
      </c>
      <c r="K248">
        <v>14.816351501668544</v>
      </c>
      <c r="L248">
        <v>14.242047244094479</v>
      </c>
      <c r="M248">
        <v>57.753559510567278</v>
      </c>
      <c r="N248">
        <v>57.125162187210314</v>
      </c>
      <c r="O248">
        <v>11.547107897664064</v>
      </c>
      <c r="P248">
        <v>46.800333704115687</v>
      </c>
      <c r="Q248">
        <v>45.738525730180818</v>
      </c>
      <c r="R248">
        <v>136.60483870967744</v>
      </c>
      <c r="S248">
        <v>132.96718576195772</v>
      </c>
      <c r="T248">
        <v>88.17871039466371</v>
      </c>
      <c r="U248">
        <v>83.730239021678742</v>
      </c>
      <c r="V248">
        <v>2.3443626282331955</v>
      </c>
      <c r="W248">
        <v>60.587039610840847</v>
      </c>
      <c r="X248">
        <v>99</v>
      </c>
      <c r="Y248">
        <v>2158</v>
      </c>
      <c r="AD248">
        <v>3595</v>
      </c>
      <c r="AE248">
        <v>3596</v>
      </c>
      <c r="AF248">
        <v>3596</v>
      </c>
      <c r="AG248">
        <v>3596</v>
      </c>
      <c r="AH248">
        <v>3596</v>
      </c>
      <c r="AI248">
        <v>3595</v>
      </c>
      <c r="AJ248">
        <v>3596</v>
      </c>
      <c r="AK248">
        <v>3596</v>
      </c>
      <c r="AL248">
        <v>3598</v>
      </c>
      <c r="AM248">
        <v>3598</v>
      </c>
      <c r="AO248">
        <v>999</v>
      </c>
    </row>
    <row r="249" spans="1:41" x14ac:dyDescent="0.3">
      <c r="A249">
        <v>5</v>
      </c>
      <c r="B249">
        <v>2024</v>
      </c>
      <c r="C249">
        <v>99</v>
      </c>
      <c r="D249">
        <v>25</v>
      </c>
      <c r="E249">
        <v>45461</v>
      </c>
      <c r="F249">
        <v>170</v>
      </c>
      <c r="G249">
        <v>99</v>
      </c>
      <c r="H249">
        <v>5744</v>
      </c>
      <c r="I249">
        <v>81.872557451253513</v>
      </c>
      <c r="J249">
        <v>12.66789898463942</v>
      </c>
      <c r="K249">
        <v>14.858921594165162</v>
      </c>
      <c r="L249">
        <v>14.115523959978924</v>
      </c>
      <c r="M249">
        <v>58.250742380828413</v>
      </c>
      <c r="N249">
        <v>58.243106898367593</v>
      </c>
      <c r="O249">
        <v>11.30281103591877</v>
      </c>
      <c r="P249">
        <v>46.530070294194225</v>
      </c>
      <c r="Q249">
        <v>45.601250977326032</v>
      </c>
      <c r="R249">
        <v>127.91148138505596</v>
      </c>
      <c r="S249">
        <v>125.69911504424782</v>
      </c>
      <c r="T249">
        <v>88.608951340098884</v>
      </c>
      <c r="U249">
        <v>84.023783502472043</v>
      </c>
      <c r="V249">
        <v>2.1910226095257399</v>
      </c>
      <c r="W249">
        <v>60.636490250696383</v>
      </c>
      <c r="X249">
        <v>99</v>
      </c>
      <c r="Y249">
        <v>1899</v>
      </c>
      <c r="AD249">
        <v>3841</v>
      </c>
      <c r="AE249">
        <v>3839</v>
      </c>
      <c r="AF249">
        <v>3841</v>
      </c>
      <c r="AG249">
        <v>3842</v>
      </c>
      <c r="AH249">
        <v>3841</v>
      </c>
      <c r="AI249">
        <v>3837</v>
      </c>
      <c r="AJ249">
        <v>3841</v>
      </c>
      <c r="AK249">
        <v>3842</v>
      </c>
      <c r="AL249">
        <v>3843</v>
      </c>
      <c r="AM249">
        <v>3843</v>
      </c>
      <c r="AO249">
        <v>999</v>
      </c>
    </row>
    <row r="250" spans="1:41" x14ac:dyDescent="0.3">
      <c r="A250">
        <v>5</v>
      </c>
      <c r="B250">
        <v>2024</v>
      </c>
      <c r="C250">
        <v>99</v>
      </c>
      <c r="D250">
        <v>25</v>
      </c>
      <c r="E250">
        <v>45462</v>
      </c>
      <c r="F250">
        <v>170</v>
      </c>
      <c r="G250">
        <v>99</v>
      </c>
      <c r="H250">
        <v>6174</v>
      </c>
      <c r="I250">
        <v>82.026240686750711</v>
      </c>
      <c r="J250">
        <v>12.949053591790181</v>
      </c>
      <c r="K250">
        <v>15.044297445255459</v>
      </c>
      <c r="L250">
        <v>14.392853932584275</v>
      </c>
      <c r="M250">
        <v>58.322947080292046</v>
      </c>
      <c r="N250">
        <v>57.345275280898974</v>
      </c>
      <c r="O250">
        <v>11.471272229822121</v>
      </c>
      <c r="P250">
        <v>46.839261285909721</v>
      </c>
      <c r="Q250">
        <v>45.63862289101688</v>
      </c>
      <c r="R250">
        <v>132.09165526675784</v>
      </c>
      <c r="S250">
        <v>130.28978568171456</v>
      </c>
      <c r="T250">
        <v>88.130798998406689</v>
      </c>
      <c r="U250">
        <v>84.408240382426655</v>
      </c>
      <c r="V250">
        <v>2.0952438534652758</v>
      </c>
      <c r="W250">
        <v>60.386135406543552</v>
      </c>
      <c r="X250">
        <v>99</v>
      </c>
      <c r="Y250">
        <v>1780</v>
      </c>
      <c r="AD250">
        <v>4385</v>
      </c>
      <c r="AE250">
        <v>4384</v>
      </c>
      <c r="AF250">
        <v>4386</v>
      </c>
      <c r="AG250">
        <v>4386</v>
      </c>
      <c r="AH250">
        <v>4386</v>
      </c>
      <c r="AI250">
        <v>4386</v>
      </c>
      <c r="AJ250">
        <v>4386</v>
      </c>
      <c r="AK250">
        <v>4386</v>
      </c>
      <c r="AL250">
        <v>4393</v>
      </c>
      <c r="AM250">
        <v>4393</v>
      </c>
      <c r="AO250">
        <v>999</v>
      </c>
    </row>
    <row r="251" spans="1:41" x14ac:dyDescent="0.3">
      <c r="A251">
        <v>5</v>
      </c>
      <c r="B251">
        <v>2024</v>
      </c>
      <c r="C251">
        <v>99</v>
      </c>
      <c r="D251">
        <v>25</v>
      </c>
      <c r="E251">
        <v>45463</v>
      </c>
      <c r="F251">
        <v>170</v>
      </c>
      <c r="G251">
        <v>99</v>
      </c>
      <c r="H251">
        <v>5805</v>
      </c>
      <c r="I251">
        <v>80.061879414297735</v>
      </c>
      <c r="J251">
        <v>12.720781440781415</v>
      </c>
      <c r="K251">
        <v>15.050659501709797</v>
      </c>
      <c r="L251">
        <v>14.258678362573104</v>
      </c>
      <c r="M251">
        <v>57.318075232046951</v>
      </c>
      <c r="N251">
        <v>56.317911059098975</v>
      </c>
      <c r="O251">
        <v>11.494775390625019</v>
      </c>
      <c r="P251">
        <v>47.67333984375</v>
      </c>
      <c r="Q251">
        <v>46.436141636141613</v>
      </c>
      <c r="R251">
        <v>131.417236328125</v>
      </c>
      <c r="S251">
        <v>128.056396484375</v>
      </c>
      <c r="T251">
        <v>87.947024390243996</v>
      </c>
      <c r="U251">
        <v>83.534536585365984</v>
      </c>
      <c r="V251">
        <v>2.3298780609283831</v>
      </c>
      <c r="W251">
        <v>60.473901808785513</v>
      </c>
      <c r="X251">
        <v>99</v>
      </c>
      <c r="Y251">
        <v>1709</v>
      </c>
      <c r="AD251">
        <v>4095</v>
      </c>
      <c r="AE251">
        <v>4094</v>
      </c>
      <c r="AF251">
        <v>4094</v>
      </c>
      <c r="AG251">
        <v>4096</v>
      </c>
      <c r="AH251">
        <v>4096</v>
      </c>
      <c r="AI251">
        <v>4095</v>
      </c>
      <c r="AJ251">
        <v>4096</v>
      </c>
      <c r="AK251">
        <v>4096</v>
      </c>
      <c r="AL251">
        <v>4100</v>
      </c>
      <c r="AM251">
        <v>4100</v>
      </c>
      <c r="AO251">
        <v>999</v>
      </c>
    </row>
    <row r="252" spans="1:41" x14ac:dyDescent="0.3">
      <c r="A252">
        <v>5</v>
      </c>
      <c r="B252">
        <v>2024</v>
      </c>
      <c r="C252">
        <v>99</v>
      </c>
      <c r="D252">
        <v>25</v>
      </c>
      <c r="E252">
        <v>45464</v>
      </c>
      <c r="F252">
        <v>170</v>
      </c>
      <c r="G252">
        <v>99</v>
      </c>
      <c r="H252">
        <v>4215</v>
      </c>
      <c r="I252">
        <v>81.391062870699997</v>
      </c>
      <c r="J252">
        <v>12.532476554359141</v>
      </c>
      <c r="K252">
        <v>14.61777777777778</v>
      </c>
      <c r="L252">
        <v>14.435573893473364</v>
      </c>
      <c r="M252">
        <v>56.364583333333357</v>
      </c>
      <c r="N252">
        <v>58.56654913728439</v>
      </c>
      <c r="O252">
        <v>11.53451388888891</v>
      </c>
      <c r="P252">
        <v>48.841319444444437</v>
      </c>
      <c r="Q252">
        <v>47.486458333333317</v>
      </c>
      <c r="R252">
        <v>131.43819444444443</v>
      </c>
      <c r="S252">
        <v>126.7760416666667</v>
      </c>
      <c r="T252">
        <v>88.058133888310778</v>
      </c>
      <c r="U252">
        <v>82.329934096427394</v>
      </c>
      <c r="V252">
        <v>2.0853012234186425</v>
      </c>
      <c r="W252">
        <v>60.515065243179123</v>
      </c>
      <c r="X252">
        <v>99</v>
      </c>
      <c r="Y252">
        <v>1333</v>
      </c>
      <c r="AD252">
        <v>2879</v>
      </c>
      <c r="AE252">
        <v>2880</v>
      </c>
      <c r="AF252">
        <v>2880</v>
      </c>
      <c r="AG252">
        <v>2880</v>
      </c>
      <c r="AH252">
        <v>2880</v>
      </c>
      <c r="AI252">
        <v>2880</v>
      </c>
      <c r="AJ252">
        <v>2880</v>
      </c>
      <c r="AK252">
        <v>2880</v>
      </c>
      <c r="AL252">
        <v>2883</v>
      </c>
      <c r="AM252">
        <v>2883</v>
      </c>
      <c r="AO252">
        <v>999</v>
      </c>
    </row>
    <row r="253" spans="1:41" x14ac:dyDescent="0.3">
      <c r="A253">
        <v>5</v>
      </c>
      <c r="B253">
        <v>2024</v>
      </c>
      <c r="C253">
        <v>99</v>
      </c>
      <c r="D253">
        <v>25</v>
      </c>
      <c r="E253">
        <v>45465</v>
      </c>
      <c r="G253">
        <v>99</v>
      </c>
      <c r="X253">
        <v>99</v>
      </c>
      <c r="AO253">
        <v>999</v>
      </c>
    </row>
    <row r="254" spans="1:41" x14ac:dyDescent="0.3">
      <c r="A254">
        <v>5</v>
      </c>
      <c r="B254">
        <v>2024</v>
      </c>
      <c r="C254">
        <v>99</v>
      </c>
      <c r="D254">
        <v>25</v>
      </c>
      <c r="E254">
        <v>45466</v>
      </c>
      <c r="G254">
        <v>99</v>
      </c>
      <c r="X254">
        <v>99</v>
      </c>
      <c r="AO254">
        <v>999</v>
      </c>
    </row>
    <row r="255" spans="1:41" x14ac:dyDescent="0.3">
      <c r="A255">
        <v>5</v>
      </c>
      <c r="B255">
        <v>2024</v>
      </c>
      <c r="C255">
        <v>99</v>
      </c>
      <c r="D255">
        <v>26</v>
      </c>
      <c r="E255">
        <v>45467</v>
      </c>
      <c r="F255">
        <v>170</v>
      </c>
      <c r="G255">
        <v>99</v>
      </c>
      <c r="H255">
        <v>6666</v>
      </c>
      <c r="I255">
        <v>80.910243024302304</v>
      </c>
      <c r="J255">
        <v>12.997543859649104</v>
      </c>
      <c r="K255">
        <v>14.99000438404207</v>
      </c>
      <c r="L255">
        <v>14.45471346704872</v>
      </c>
      <c r="M255">
        <v>57.023498465585249</v>
      </c>
      <c r="N255">
        <v>57.994794651384879</v>
      </c>
      <c r="O255">
        <v>11.34366505918457</v>
      </c>
      <c r="P255">
        <v>47.719736842105249</v>
      </c>
      <c r="Q255">
        <v>46.245067952652349</v>
      </c>
      <c r="R255">
        <v>134.68719859710657</v>
      </c>
      <c r="S255">
        <v>132.23586146427002</v>
      </c>
      <c r="T255">
        <v>86.962765259243099</v>
      </c>
      <c r="U255">
        <v>82.931437322249025</v>
      </c>
      <c r="V255">
        <v>1.9924605243929656</v>
      </c>
      <c r="W255">
        <v>60.286378637863784</v>
      </c>
      <c r="X255">
        <v>99</v>
      </c>
      <c r="Y255">
        <v>2094</v>
      </c>
      <c r="AD255">
        <v>4560</v>
      </c>
      <c r="AE255">
        <v>4562</v>
      </c>
      <c r="AF255">
        <v>4562</v>
      </c>
      <c r="AG255">
        <v>4562</v>
      </c>
      <c r="AH255">
        <v>4560</v>
      </c>
      <c r="AI255">
        <v>4562</v>
      </c>
      <c r="AJ255">
        <v>4562</v>
      </c>
      <c r="AK255">
        <v>4562</v>
      </c>
      <c r="AL255">
        <v>4571</v>
      </c>
      <c r="AM255">
        <v>4571</v>
      </c>
      <c r="AO255">
        <v>999</v>
      </c>
    </row>
    <row r="256" spans="1:41" x14ac:dyDescent="0.3">
      <c r="A256">
        <v>5</v>
      </c>
      <c r="B256">
        <v>2024</v>
      </c>
      <c r="C256">
        <v>99</v>
      </c>
      <c r="D256">
        <v>26</v>
      </c>
      <c r="E256">
        <v>45468</v>
      </c>
      <c r="F256">
        <v>170</v>
      </c>
      <c r="G256">
        <v>99</v>
      </c>
      <c r="H256">
        <v>5528</v>
      </c>
      <c r="I256">
        <v>81.236007597684491</v>
      </c>
      <c r="J256">
        <v>12.894788540245623</v>
      </c>
      <c r="K256">
        <v>14.919312602291322</v>
      </c>
      <c r="L256">
        <v>14.408442401298004</v>
      </c>
      <c r="M256">
        <v>57.593016912165922</v>
      </c>
      <c r="N256">
        <v>57.526027100270994</v>
      </c>
      <c r="O256">
        <v>11.243807965084525</v>
      </c>
      <c r="P256">
        <v>47.202455661664395</v>
      </c>
      <c r="Q256">
        <v>45.606713973799131</v>
      </c>
      <c r="R256">
        <v>131.55046372067648</v>
      </c>
      <c r="S256">
        <v>129.05919258046922</v>
      </c>
      <c r="T256">
        <v>87.351248642779808</v>
      </c>
      <c r="U256">
        <v>83.178990228012879</v>
      </c>
      <c r="V256">
        <v>2.0245240620457006</v>
      </c>
      <c r="W256">
        <v>60.525868306801755</v>
      </c>
      <c r="X256">
        <v>99</v>
      </c>
      <c r="Y256">
        <v>1845</v>
      </c>
      <c r="AD256">
        <v>3665</v>
      </c>
      <c r="AE256">
        <v>3666</v>
      </c>
      <c r="AF256">
        <v>3666</v>
      </c>
      <c r="AG256">
        <v>3666</v>
      </c>
      <c r="AH256">
        <v>3665</v>
      </c>
      <c r="AI256">
        <v>3664</v>
      </c>
      <c r="AJ256">
        <v>3666</v>
      </c>
      <c r="AK256">
        <v>3666</v>
      </c>
      <c r="AL256">
        <v>3684</v>
      </c>
      <c r="AM256">
        <v>3684</v>
      </c>
      <c r="AO256">
        <v>999</v>
      </c>
    </row>
    <row r="257" spans="1:41" x14ac:dyDescent="0.3">
      <c r="A257">
        <v>5</v>
      </c>
      <c r="B257">
        <v>2024</v>
      </c>
      <c r="C257">
        <v>99</v>
      </c>
      <c r="D257">
        <v>26</v>
      </c>
      <c r="E257">
        <v>45469</v>
      </c>
      <c r="F257">
        <v>170</v>
      </c>
      <c r="G257">
        <v>99</v>
      </c>
      <c r="H257">
        <v>152</v>
      </c>
      <c r="I257">
        <v>78.587499999999977</v>
      </c>
      <c r="J257">
        <v>13.717105263157888</v>
      </c>
      <c r="K257">
        <v>16.080794701986761</v>
      </c>
      <c r="M257">
        <v>55.347019867549683</v>
      </c>
      <c r="O257">
        <v>11.29868421052632</v>
      </c>
      <c r="P257">
        <v>51.151315789473685</v>
      </c>
      <c r="Q257">
        <v>48.920529801324498</v>
      </c>
      <c r="R257">
        <v>145.0526315789474</v>
      </c>
      <c r="S257">
        <v>132.625</v>
      </c>
      <c r="T257">
        <v>87.765789473684251</v>
      </c>
      <c r="U257">
        <v>82.03421052631586</v>
      </c>
      <c r="V257">
        <v>2.3636894388288727</v>
      </c>
      <c r="W257">
        <v>59.36184210526315</v>
      </c>
      <c r="X257">
        <v>99</v>
      </c>
      <c r="Y257">
        <v>0</v>
      </c>
      <c r="AD257">
        <v>152</v>
      </c>
      <c r="AE257">
        <v>151</v>
      </c>
      <c r="AF257">
        <v>151</v>
      </c>
      <c r="AG257">
        <v>152</v>
      </c>
      <c r="AH257">
        <v>152</v>
      </c>
      <c r="AI257">
        <v>151</v>
      </c>
      <c r="AJ257">
        <v>152</v>
      </c>
      <c r="AK257">
        <v>152</v>
      </c>
      <c r="AL257">
        <v>152</v>
      </c>
      <c r="AM257">
        <v>152</v>
      </c>
      <c r="AO257">
        <v>999</v>
      </c>
    </row>
    <row r="258" spans="1:41" x14ac:dyDescent="0.3">
      <c r="A258">
        <v>5</v>
      </c>
      <c r="B258">
        <v>2024</v>
      </c>
      <c r="C258">
        <v>99</v>
      </c>
      <c r="D258">
        <v>26</v>
      </c>
      <c r="E258">
        <v>45470</v>
      </c>
      <c r="G258">
        <v>99</v>
      </c>
      <c r="X258">
        <v>99</v>
      </c>
      <c r="AO258">
        <v>999</v>
      </c>
    </row>
    <row r="259" spans="1:41" x14ac:dyDescent="0.3">
      <c r="A259">
        <v>5</v>
      </c>
      <c r="B259">
        <v>2024</v>
      </c>
      <c r="C259">
        <v>99</v>
      </c>
      <c r="D259">
        <v>26</v>
      </c>
      <c r="E259">
        <v>45471</v>
      </c>
      <c r="G259">
        <v>99</v>
      </c>
      <c r="X259">
        <v>99</v>
      </c>
      <c r="AO259">
        <v>999</v>
      </c>
    </row>
    <row r="260" spans="1:41" x14ac:dyDescent="0.3">
      <c r="A260">
        <v>5</v>
      </c>
      <c r="B260">
        <v>2024</v>
      </c>
      <c r="C260">
        <v>99</v>
      </c>
      <c r="D260">
        <v>26</v>
      </c>
      <c r="E260">
        <v>45472</v>
      </c>
      <c r="G260">
        <v>99</v>
      </c>
      <c r="X260">
        <v>99</v>
      </c>
      <c r="AO260">
        <v>999</v>
      </c>
    </row>
    <row r="261" spans="1:41" x14ac:dyDescent="0.3">
      <c r="A261">
        <v>5</v>
      </c>
      <c r="B261">
        <v>2024</v>
      </c>
      <c r="C261">
        <v>99</v>
      </c>
      <c r="D261">
        <v>26</v>
      </c>
      <c r="E261">
        <v>45473</v>
      </c>
      <c r="G261">
        <v>99</v>
      </c>
      <c r="X261">
        <v>99</v>
      </c>
      <c r="AO261">
        <v>999</v>
      </c>
    </row>
    <row r="262" spans="1:41" x14ac:dyDescent="0.3">
      <c r="A262">
        <v>5</v>
      </c>
      <c r="B262">
        <v>2024</v>
      </c>
      <c r="C262">
        <v>99</v>
      </c>
      <c r="D262">
        <v>27</v>
      </c>
      <c r="E262">
        <v>45474</v>
      </c>
      <c r="G262">
        <v>99</v>
      </c>
      <c r="X262">
        <v>99</v>
      </c>
      <c r="AO262">
        <v>999</v>
      </c>
    </row>
    <row r="263" spans="1:41" x14ac:dyDescent="0.3">
      <c r="A263">
        <v>5</v>
      </c>
      <c r="B263">
        <v>2024</v>
      </c>
      <c r="C263">
        <v>99</v>
      </c>
      <c r="D263">
        <v>27</v>
      </c>
      <c r="E263">
        <v>45475</v>
      </c>
      <c r="G263">
        <v>99</v>
      </c>
      <c r="X263">
        <v>99</v>
      </c>
      <c r="AO263">
        <v>999</v>
      </c>
    </row>
    <row r="264" spans="1:41" x14ac:dyDescent="0.3">
      <c r="A264">
        <v>5</v>
      </c>
      <c r="B264">
        <v>2024</v>
      </c>
      <c r="C264">
        <v>99</v>
      </c>
      <c r="D264">
        <v>27</v>
      </c>
      <c r="E264">
        <v>45476</v>
      </c>
      <c r="G264">
        <v>99</v>
      </c>
      <c r="X264">
        <v>99</v>
      </c>
      <c r="AO264">
        <v>999</v>
      </c>
    </row>
    <row r="265" spans="1:41" x14ac:dyDescent="0.3">
      <c r="A265">
        <v>5</v>
      </c>
      <c r="B265">
        <v>2024</v>
      </c>
      <c r="C265">
        <v>99</v>
      </c>
      <c r="D265">
        <v>27</v>
      </c>
      <c r="E265">
        <v>45477</v>
      </c>
      <c r="G265">
        <v>99</v>
      </c>
      <c r="X265">
        <v>99</v>
      </c>
      <c r="AO265">
        <v>999</v>
      </c>
    </row>
    <row r="266" spans="1:41" x14ac:dyDescent="0.3">
      <c r="A266">
        <v>5</v>
      </c>
      <c r="B266">
        <v>2024</v>
      </c>
      <c r="C266">
        <v>99</v>
      </c>
      <c r="D266">
        <v>27</v>
      </c>
      <c r="E266">
        <v>45478</v>
      </c>
      <c r="G266">
        <v>99</v>
      </c>
      <c r="X266">
        <v>99</v>
      </c>
      <c r="AO266">
        <v>999</v>
      </c>
    </row>
    <row r="267" spans="1:41" x14ac:dyDescent="0.3">
      <c r="A267">
        <v>5</v>
      </c>
      <c r="B267">
        <v>2024</v>
      </c>
      <c r="C267">
        <v>99</v>
      </c>
      <c r="D267">
        <v>27</v>
      </c>
      <c r="E267">
        <v>45479</v>
      </c>
      <c r="G267">
        <v>99</v>
      </c>
      <c r="X267">
        <v>99</v>
      </c>
      <c r="AO267">
        <v>999</v>
      </c>
    </row>
    <row r="268" spans="1:41" x14ac:dyDescent="0.3">
      <c r="A268">
        <v>5</v>
      </c>
      <c r="B268">
        <v>2024</v>
      </c>
      <c r="C268">
        <v>99</v>
      </c>
      <c r="D268">
        <v>27</v>
      </c>
      <c r="E268">
        <v>45480</v>
      </c>
      <c r="G268">
        <v>99</v>
      </c>
      <c r="X268">
        <v>99</v>
      </c>
      <c r="AO268">
        <v>999</v>
      </c>
    </row>
    <row r="269" spans="1:41" x14ac:dyDescent="0.3">
      <c r="A269">
        <v>5</v>
      </c>
      <c r="B269">
        <v>2024</v>
      </c>
      <c r="C269">
        <v>99</v>
      </c>
      <c r="D269">
        <v>28</v>
      </c>
      <c r="E269">
        <v>45481</v>
      </c>
      <c r="G269">
        <v>99</v>
      </c>
      <c r="X269">
        <v>99</v>
      </c>
      <c r="AO269">
        <v>999</v>
      </c>
    </row>
    <row r="270" spans="1:41" x14ac:dyDescent="0.3">
      <c r="A270">
        <v>5</v>
      </c>
      <c r="B270">
        <v>2024</v>
      </c>
      <c r="C270">
        <v>99</v>
      </c>
      <c r="D270">
        <v>28</v>
      </c>
      <c r="E270">
        <v>45482</v>
      </c>
      <c r="G270">
        <v>99</v>
      </c>
      <c r="X270">
        <v>99</v>
      </c>
      <c r="AO270">
        <v>999</v>
      </c>
    </row>
    <row r="271" spans="1:41" x14ac:dyDescent="0.3">
      <c r="A271">
        <v>5</v>
      </c>
      <c r="B271">
        <v>2024</v>
      </c>
      <c r="C271">
        <v>99</v>
      </c>
      <c r="D271">
        <v>28</v>
      </c>
      <c r="E271">
        <v>45483</v>
      </c>
      <c r="G271">
        <v>99</v>
      </c>
      <c r="X271">
        <v>99</v>
      </c>
      <c r="AO271">
        <v>999</v>
      </c>
    </row>
    <row r="272" spans="1:41" x14ac:dyDescent="0.3">
      <c r="A272">
        <v>5</v>
      </c>
      <c r="B272">
        <v>2024</v>
      </c>
      <c r="C272">
        <v>99</v>
      </c>
      <c r="D272">
        <v>28</v>
      </c>
      <c r="E272">
        <v>45484</v>
      </c>
      <c r="G272">
        <v>99</v>
      </c>
      <c r="X272">
        <v>99</v>
      </c>
      <c r="AO272">
        <v>999</v>
      </c>
    </row>
    <row r="273" spans="1:41" x14ac:dyDescent="0.3">
      <c r="A273">
        <v>5</v>
      </c>
      <c r="B273">
        <v>2024</v>
      </c>
      <c r="C273">
        <v>99</v>
      </c>
      <c r="D273">
        <v>28</v>
      </c>
      <c r="E273">
        <v>45485</v>
      </c>
      <c r="G273">
        <v>99</v>
      </c>
      <c r="X273">
        <v>99</v>
      </c>
      <c r="AO273">
        <v>999</v>
      </c>
    </row>
    <row r="274" spans="1:41" x14ac:dyDescent="0.3">
      <c r="A274">
        <v>5</v>
      </c>
      <c r="B274">
        <v>2024</v>
      </c>
      <c r="C274">
        <v>99</v>
      </c>
      <c r="D274">
        <v>28</v>
      </c>
      <c r="E274">
        <v>45486</v>
      </c>
      <c r="G274">
        <v>99</v>
      </c>
      <c r="X274">
        <v>99</v>
      </c>
      <c r="AO274">
        <v>999</v>
      </c>
    </row>
    <row r="275" spans="1:41" x14ac:dyDescent="0.3">
      <c r="A275">
        <v>5</v>
      </c>
      <c r="B275">
        <v>2024</v>
      </c>
      <c r="C275">
        <v>99</v>
      </c>
      <c r="D275">
        <v>28</v>
      </c>
      <c r="E275">
        <v>45487</v>
      </c>
      <c r="G275">
        <v>99</v>
      </c>
      <c r="X275">
        <v>99</v>
      </c>
      <c r="AO275">
        <v>999</v>
      </c>
    </row>
    <row r="276" spans="1:41" x14ac:dyDescent="0.3">
      <c r="A276">
        <v>5</v>
      </c>
      <c r="B276">
        <v>2024</v>
      </c>
      <c r="C276">
        <v>99</v>
      </c>
      <c r="D276">
        <v>29</v>
      </c>
      <c r="E276">
        <v>45488</v>
      </c>
      <c r="G276">
        <v>99</v>
      </c>
      <c r="X276">
        <v>99</v>
      </c>
      <c r="AO276">
        <v>999</v>
      </c>
    </row>
    <row r="277" spans="1:41" x14ac:dyDescent="0.3">
      <c r="A277">
        <v>5</v>
      </c>
      <c r="B277">
        <v>2024</v>
      </c>
      <c r="C277">
        <v>99</v>
      </c>
      <c r="D277">
        <v>29</v>
      </c>
      <c r="E277">
        <v>45489</v>
      </c>
      <c r="G277">
        <v>99</v>
      </c>
      <c r="X277">
        <v>99</v>
      </c>
      <c r="AO277">
        <v>999</v>
      </c>
    </row>
    <row r="278" spans="1:41" x14ac:dyDescent="0.3">
      <c r="A278">
        <v>5</v>
      </c>
      <c r="B278">
        <v>2024</v>
      </c>
      <c r="C278">
        <v>99</v>
      </c>
      <c r="D278">
        <v>29</v>
      </c>
      <c r="E278">
        <v>45490</v>
      </c>
      <c r="G278">
        <v>99</v>
      </c>
      <c r="X278">
        <v>99</v>
      </c>
      <c r="AO278">
        <v>999</v>
      </c>
    </row>
    <row r="279" spans="1:41" x14ac:dyDescent="0.3">
      <c r="A279">
        <v>5</v>
      </c>
      <c r="B279">
        <v>2024</v>
      </c>
      <c r="C279">
        <v>99</v>
      </c>
      <c r="D279">
        <v>29</v>
      </c>
      <c r="E279">
        <v>45491</v>
      </c>
      <c r="G279">
        <v>99</v>
      </c>
      <c r="X279">
        <v>99</v>
      </c>
      <c r="AO279">
        <v>999</v>
      </c>
    </row>
    <row r="280" spans="1:41" x14ac:dyDescent="0.3">
      <c r="A280">
        <v>5</v>
      </c>
      <c r="B280">
        <v>2024</v>
      </c>
      <c r="C280">
        <v>99</v>
      </c>
      <c r="D280">
        <v>29</v>
      </c>
      <c r="E280">
        <v>45492</v>
      </c>
      <c r="G280">
        <v>99</v>
      </c>
      <c r="X280">
        <v>99</v>
      </c>
      <c r="AO280">
        <v>999</v>
      </c>
    </row>
    <row r="281" spans="1:41" x14ac:dyDescent="0.3">
      <c r="A281">
        <v>5</v>
      </c>
      <c r="B281">
        <v>2024</v>
      </c>
      <c r="C281">
        <v>99</v>
      </c>
      <c r="D281">
        <v>29</v>
      </c>
      <c r="E281">
        <v>45493</v>
      </c>
      <c r="G281">
        <v>99</v>
      </c>
      <c r="X281">
        <v>99</v>
      </c>
      <c r="AO281">
        <v>999</v>
      </c>
    </row>
    <row r="282" spans="1:41" x14ac:dyDescent="0.3">
      <c r="A282">
        <v>5</v>
      </c>
      <c r="B282">
        <v>2024</v>
      </c>
      <c r="C282">
        <v>99</v>
      </c>
      <c r="D282">
        <v>29</v>
      </c>
      <c r="E282">
        <v>45494</v>
      </c>
      <c r="G282">
        <v>99</v>
      </c>
      <c r="X282">
        <v>99</v>
      </c>
      <c r="AO282">
        <v>999</v>
      </c>
    </row>
    <row r="283" spans="1:41" x14ac:dyDescent="0.3">
      <c r="A283">
        <v>5</v>
      </c>
      <c r="B283">
        <v>2024</v>
      </c>
      <c r="C283">
        <v>99</v>
      </c>
      <c r="D283">
        <v>29</v>
      </c>
      <c r="E283">
        <v>45495</v>
      </c>
      <c r="G283">
        <v>99</v>
      </c>
      <c r="X283">
        <v>99</v>
      </c>
      <c r="AO283">
        <v>999</v>
      </c>
    </row>
    <row r="284" spans="1:41" x14ac:dyDescent="0.3">
      <c r="A284">
        <v>5</v>
      </c>
      <c r="B284">
        <v>2024</v>
      </c>
      <c r="C284">
        <v>99</v>
      </c>
      <c r="D284">
        <v>30</v>
      </c>
      <c r="E284">
        <v>45497</v>
      </c>
      <c r="G284">
        <v>99</v>
      </c>
      <c r="X284">
        <v>99</v>
      </c>
      <c r="AO284">
        <v>999</v>
      </c>
    </row>
    <row r="285" spans="1:41" x14ac:dyDescent="0.3">
      <c r="A285">
        <v>5</v>
      </c>
      <c r="B285">
        <v>2024</v>
      </c>
      <c r="C285">
        <v>99</v>
      </c>
      <c r="D285">
        <v>30</v>
      </c>
      <c r="E285">
        <v>45498</v>
      </c>
      <c r="G285">
        <v>99</v>
      </c>
      <c r="X285">
        <v>99</v>
      </c>
      <c r="AO285">
        <v>999</v>
      </c>
    </row>
    <row r="286" spans="1:41" x14ac:dyDescent="0.3">
      <c r="A286">
        <v>5</v>
      </c>
      <c r="B286">
        <v>2024</v>
      </c>
      <c r="C286">
        <v>99</v>
      </c>
      <c r="D286">
        <v>30</v>
      </c>
      <c r="E286">
        <v>45499</v>
      </c>
      <c r="G286">
        <v>99</v>
      </c>
      <c r="X286">
        <v>99</v>
      </c>
      <c r="AO286">
        <v>999</v>
      </c>
    </row>
    <row r="287" spans="1:41" x14ac:dyDescent="0.3">
      <c r="A287">
        <v>5</v>
      </c>
      <c r="B287">
        <v>2024</v>
      </c>
      <c r="C287">
        <v>99</v>
      </c>
      <c r="D287">
        <v>30</v>
      </c>
      <c r="E287">
        <v>45500</v>
      </c>
      <c r="G287">
        <v>99</v>
      </c>
      <c r="X287">
        <v>99</v>
      </c>
      <c r="AO287">
        <v>999</v>
      </c>
    </row>
    <row r="288" spans="1:41" x14ac:dyDescent="0.3">
      <c r="A288">
        <v>5</v>
      </c>
      <c r="B288">
        <v>2024</v>
      </c>
      <c r="C288">
        <v>99</v>
      </c>
      <c r="D288">
        <v>30</v>
      </c>
      <c r="E288">
        <v>45501</v>
      </c>
      <c r="G288">
        <v>99</v>
      </c>
      <c r="X288">
        <v>99</v>
      </c>
      <c r="AO288">
        <v>999</v>
      </c>
    </row>
    <row r="289" spans="1:41" x14ac:dyDescent="0.3">
      <c r="A289">
        <v>5</v>
      </c>
      <c r="B289">
        <v>2024</v>
      </c>
      <c r="C289">
        <v>99</v>
      </c>
      <c r="D289">
        <v>30</v>
      </c>
      <c r="E289">
        <v>45502</v>
      </c>
      <c r="G289">
        <v>99</v>
      </c>
      <c r="X289">
        <v>99</v>
      </c>
      <c r="AO289">
        <v>999</v>
      </c>
    </row>
    <row r="290" spans="1:41" x14ac:dyDescent="0.3">
      <c r="A290">
        <v>5</v>
      </c>
      <c r="B290">
        <v>2024</v>
      </c>
      <c r="C290">
        <v>99</v>
      </c>
      <c r="D290">
        <v>31</v>
      </c>
      <c r="E290">
        <v>45504</v>
      </c>
      <c r="G290">
        <v>99</v>
      </c>
      <c r="X290">
        <v>99</v>
      </c>
      <c r="AO290">
        <v>999</v>
      </c>
    </row>
    <row r="291" spans="1:41" x14ac:dyDescent="0.3">
      <c r="A291">
        <v>5</v>
      </c>
      <c r="B291">
        <v>2024</v>
      </c>
      <c r="C291">
        <v>99</v>
      </c>
      <c r="D291">
        <v>31</v>
      </c>
      <c r="E291">
        <v>45505</v>
      </c>
      <c r="G291">
        <v>99</v>
      </c>
      <c r="X291">
        <v>99</v>
      </c>
      <c r="AO291">
        <v>999</v>
      </c>
    </row>
    <row r="292" spans="1:41" x14ac:dyDescent="0.3">
      <c r="A292">
        <v>5</v>
      </c>
      <c r="B292">
        <v>2024</v>
      </c>
      <c r="C292">
        <v>99</v>
      </c>
      <c r="D292">
        <v>31</v>
      </c>
      <c r="E292">
        <v>45506</v>
      </c>
      <c r="G292">
        <v>99</v>
      </c>
      <c r="X292">
        <v>99</v>
      </c>
      <c r="AO292">
        <v>999</v>
      </c>
    </row>
    <row r="293" spans="1:41" x14ac:dyDescent="0.3">
      <c r="A293">
        <v>5</v>
      </c>
      <c r="B293">
        <v>2024</v>
      </c>
      <c r="C293">
        <v>99</v>
      </c>
      <c r="D293">
        <v>31</v>
      </c>
      <c r="E293">
        <v>45507</v>
      </c>
      <c r="G293">
        <v>99</v>
      </c>
      <c r="X293">
        <v>99</v>
      </c>
      <c r="AO293">
        <v>999</v>
      </c>
    </row>
    <row r="294" spans="1:41" x14ac:dyDescent="0.3">
      <c r="A294">
        <v>5</v>
      </c>
      <c r="B294">
        <v>2024</v>
      </c>
      <c r="C294">
        <v>99</v>
      </c>
      <c r="D294">
        <v>31</v>
      </c>
      <c r="E294">
        <v>45508</v>
      </c>
      <c r="G294">
        <v>99</v>
      </c>
      <c r="X294">
        <v>99</v>
      </c>
      <c r="AO294">
        <v>999</v>
      </c>
    </row>
    <row r="295" spans="1:41" x14ac:dyDescent="0.3">
      <c r="A295">
        <v>5</v>
      </c>
      <c r="B295">
        <v>2024</v>
      </c>
      <c r="C295">
        <v>99</v>
      </c>
      <c r="D295">
        <v>31</v>
      </c>
      <c r="E295">
        <v>45509</v>
      </c>
      <c r="G295">
        <v>99</v>
      </c>
      <c r="X295">
        <v>99</v>
      </c>
      <c r="AO295">
        <v>999</v>
      </c>
    </row>
    <row r="296" spans="1:41" x14ac:dyDescent="0.3">
      <c r="A296">
        <v>5</v>
      </c>
      <c r="B296">
        <v>2024</v>
      </c>
      <c r="C296">
        <v>99</v>
      </c>
      <c r="D296">
        <v>32</v>
      </c>
      <c r="E296">
        <v>45511</v>
      </c>
      <c r="G296">
        <v>99</v>
      </c>
      <c r="X296">
        <v>99</v>
      </c>
      <c r="AO296">
        <v>999</v>
      </c>
    </row>
    <row r="297" spans="1:41" x14ac:dyDescent="0.3">
      <c r="A297">
        <v>5</v>
      </c>
      <c r="B297">
        <v>2024</v>
      </c>
      <c r="C297">
        <v>99</v>
      </c>
      <c r="D297">
        <v>32</v>
      </c>
      <c r="E297">
        <v>45512</v>
      </c>
      <c r="G297">
        <v>99</v>
      </c>
      <c r="X297">
        <v>99</v>
      </c>
      <c r="AO297">
        <v>999</v>
      </c>
    </row>
    <row r="298" spans="1:41" x14ac:dyDescent="0.3">
      <c r="A298">
        <v>5</v>
      </c>
      <c r="B298">
        <v>2024</v>
      </c>
      <c r="C298">
        <v>99</v>
      </c>
      <c r="D298">
        <v>32</v>
      </c>
      <c r="E298">
        <v>45513</v>
      </c>
      <c r="G298">
        <v>99</v>
      </c>
      <c r="X298">
        <v>99</v>
      </c>
      <c r="AO298">
        <v>999</v>
      </c>
    </row>
    <row r="299" spans="1:41" x14ac:dyDescent="0.3">
      <c r="A299">
        <v>5</v>
      </c>
      <c r="B299">
        <v>2024</v>
      </c>
      <c r="C299">
        <v>99</v>
      </c>
      <c r="D299">
        <v>32</v>
      </c>
      <c r="E299">
        <v>45514</v>
      </c>
      <c r="G299">
        <v>99</v>
      </c>
      <c r="X299">
        <v>99</v>
      </c>
      <c r="AO299">
        <v>999</v>
      </c>
    </row>
    <row r="300" spans="1:41" x14ac:dyDescent="0.3">
      <c r="A300">
        <v>5</v>
      </c>
      <c r="B300">
        <v>2024</v>
      </c>
      <c r="C300">
        <v>99</v>
      </c>
      <c r="D300">
        <v>32</v>
      </c>
      <c r="E300">
        <v>45515</v>
      </c>
      <c r="G300">
        <v>99</v>
      </c>
      <c r="X300">
        <v>99</v>
      </c>
      <c r="AO300">
        <v>999</v>
      </c>
    </row>
    <row r="301" spans="1:41" x14ac:dyDescent="0.3">
      <c r="A301">
        <v>5</v>
      </c>
      <c r="B301">
        <v>2024</v>
      </c>
      <c r="C301">
        <v>99</v>
      </c>
      <c r="D301">
        <v>32</v>
      </c>
      <c r="E301">
        <v>45516</v>
      </c>
      <c r="G301">
        <v>99</v>
      </c>
      <c r="X301">
        <v>99</v>
      </c>
      <c r="AO301">
        <v>999</v>
      </c>
    </row>
    <row r="302" spans="1:41" x14ac:dyDescent="0.3">
      <c r="A302">
        <v>5</v>
      </c>
      <c r="B302">
        <v>2024</v>
      </c>
      <c r="C302">
        <v>99</v>
      </c>
      <c r="D302">
        <v>33</v>
      </c>
      <c r="E302">
        <v>45518</v>
      </c>
      <c r="G302">
        <v>99</v>
      </c>
      <c r="X302">
        <v>99</v>
      </c>
      <c r="AO302">
        <v>999</v>
      </c>
    </row>
    <row r="303" spans="1:41" x14ac:dyDescent="0.3">
      <c r="A303">
        <v>5</v>
      </c>
      <c r="B303">
        <v>2024</v>
      </c>
      <c r="C303">
        <v>99</v>
      </c>
      <c r="D303">
        <v>33</v>
      </c>
      <c r="E303">
        <v>45519</v>
      </c>
      <c r="G303">
        <v>99</v>
      </c>
      <c r="X303">
        <v>99</v>
      </c>
      <c r="AO303">
        <v>999</v>
      </c>
    </row>
    <row r="304" spans="1:41" x14ac:dyDescent="0.3">
      <c r="A304">
        <v>5</v>
      </c>
      <c r="B304">
        <v>2024</v>
      </c>
      <c r="C304">
        <v>99</v>
      </c>
      <c r="D304">
        <v>33</v>
      </c>
      <c r="E304">
        <v>45520</v>
      </c>
      <c r="G304">
        <v>99</v>
      </c>
      <c r="X304">
        <v>99</v>
      </c>
      <c r="AO304">
        <v>999</v>
      </c>
    </row>
    <row r="305" spans="1:41" x14ac:dyDescent="0.3">
      <c r="A305">
        <v>5</v>
      </c>
      <c r="B305">
        <v>2024</v>
      </c>
      <c r="C305">
        <v>99</v>
      </c>
      <c r="D305">
        <v>33</v>
      </c>
      <c r="E305">
        <v>45521</v>
      </c>
      <c r="G305">
        <v>99</v>
      </c>
      <c r="X305">
        <v>99</v>
      </c>
      <c r="AO305">
        <v>999</v>
      </c>
    </row>
    <row r="306" spans="1:41" x14ac:dyDescent="0.3">
      <c r="A306">
        <v>5</v>
      </c>
      <c r="B306">
        <v>2024</v>
      </c>
      <c r="C306">
        <v>99</v>
      </c>
      <c r="D306">
        <v>33</v>
      </c>
      <c r="E306">
        <v>45522</v>
      </c>
      <c r="G306">
        <v>99</v>
      </c>
      <c r="X306">
        <v>99</v>
      </c>
      <c r="AO306">
        <v>999</v>
      </c>
    </row>
    <row r="307" spans="1:41" x14ac:dyDescent="0.3">
      <c r="A307">
        <v>5</v>
      </c>
      <c r="B307">
        <v>2024</v>
      </c>
      <c r="C307">
        <v>99</v>
      </c>
      <c r="D307">
        <v>33</v>
      </c>
      <c r="E307">
        <v>45523</v>
      </c>
      <c r="G307">
        <v>99</v>
      </c>
      <c r="X307">
        <v>99</v>
      </c>
      <c r="AO307">
        <v>999</v>
      </c>
    </row>
    <row r="308" spans="1:41" x14ac:dyDescent="0.3">
      <c r="A308">
        <v>5</v>
      </c>
      <c r="B308">
        <v>2024</v>
      </c>
      <c r="C308">
        <v>99</v>
      </c>
      <c r="D308">
        <v>34</v>
      </c>
      <c r="E308">
        <v>45525</v>
      </c>
      <c r="G308">
        <v>99</v>
      </c>
      <c r="X308">
        <v>99</v>
      </c>
      <c r="AO308">
        <v>999</v>
      </c>
    </row>
    <row r="309" spans="1:41" x14ac:dyDescent="0.3">
      <c r="A309">
        <v>5</v>
      </c>
      <c r="B309">
        <v>2024</v>
      </c>
      <c r="C309">
        <v>99</v>
      </c>
      <c r="D309">
        <v>34</v>
      </c>
      <c r="E309">
        <v>45526</v>
      </c>
      <c r="G309">
        <v>99</v>
      </c>
      <c r="X309">
        <v>99</v>
      </c>
      <c r="AO309">
        <v>999</v>
      </c>
    </row>
    <row r="310" spans="1:41" x14ac:dyDescent="0.3">
      <c r="A310">
        <v>5</v>
      </c>
      <c r="B310">
        <v>2024</v>
      </c>
      <c r="C310">
        <v>99</v>
      </c>
      <c r="D310">
        <v>34</v>
      </c>
      <c r="E310">
        <v>45527</v>
      </c>
      <c r="G310">
        <v>99</v>
      </c>
      <c r="X310">
        <v>99</v>
      </c>
      <c r="AO310">
        <v>999</v>
      </c>
    </row>
    <row r="311" spans="1:41" x14ac:dyDescent="0.3">
      <c r="A311">
        <v>5</v>
      </c>
      <c r="B311">
        <v>2024</v>
      </c>
      <c r="C311">
        <v>99</v>
      </c>
      <c r="D311">
        <v>34</v>
      </c>
      <c r="E311">
        <v>45528</v>
      </c>
      <c r="G311">
        <v>99</v>
      </c>
      <c r="X311">
        <v>99</v>
      </c>
      <c r="AO311">
        <v>999</v>
      </c>
    </row>
    <row r="312" spans="1:41" x14ac:dyDescent="0.3">
      <c r="A312">
        <v>5</v>
      </c>
      <c r="B312">
        <v>2024</v>
      </c>
      <c r="C312">
        <v>99</v>
      </c>
      <c r="D312">
        <v>34</v>
      </c>
      <c r="E312">
        <v>45529</v>
      </c>
      <c r="G312">
        <v>99</v>
      </c>
      <c r="X312">
        <v>99</v>
      </c>
      <c r="AO312">
        <v>999</v>
      </c>
    </row>
    <row r="313" spans="1:41" x14ac:dyDescent="0.3">
      <c r="A313">
        <v>5</v>
      </c>
      <c r="B313">
        <v>2024</v>
      </c>
      <c r="C313">
        <v>99</v>
      </c>
      <c r="D313">
        <v>34</v>
      </c>
      <c r="E313">
        <v>45530</v>
      </c>
      <c r="G313">
        <v>99</v>
      </c>
      <c r="X313">
        <v>99</v>
      </c>
      <c r="AO313">
        <v>999</v>
      </c>
    </row>
    <row r="314" spans="1:41" x14ac:dyDescent="0.3">
      <c r="A314">
        <v>5</v>
      </c>
      <c r="B314">
        <v>2024</v>
      </c>
      <c r="C314">
        <v>99</v>
      </c>
      <c r="D314">
        <v>35</v>
      </c>
      <c r="E314">
        <v>45532</v>
      </c>
      <c r="G314">
        <v>99</v>
      </c>
      <c r="X314">
        <v>99</v>
      </c>
      <c r="AO314">
        <v>999</v>
      </c>
    </row>
    <row r="315" spans="1:41" x14ac:dyDescent="0.3">
      <c r="A315">
        <v>5</v>
      </c>
      <c r="B315">
        <v>2024</v>
      </c>
      <c r="C315">
        <v>99</v>
      </c>
      <c r="D315">
        <v>35</v>
      </c>
      <c r="E315">
        <v>45533</v>
      </c>
      <c r="G315">
        <v>99</v>
      </c>
      <c r="X315">
        <v>99</v>
      </c>
      <c r="AO315">
        <v>999</v>
      </c>
    </row>
    <row r="316" spans="1:41" x14ac:dyDescent="0.3">
      <c r="A316">
        <v>5</v>
      </c>
      <c r="B316">
        <v>2024</v>
      </c>
      <c r="C316">
        <v>99</v>
      </c>
      <c r="D316">
        <v>35</v>
      </c>
      <c r="E316">
        <v>45534</v>
      </c>
      <c r="G316">
        <v>99</v>
      </c>
      <c r="X316">
        <v>99</v>
      </c>
      <c r="AO316">
        <v>999</v>
      </c>
    </row>
    <row r="317" spans="1:41" x14ac:dyDescent="0.3">
      <c r="A317">
        <v>5</v>
      </c>
      <c r="B317">
        <v>2024</v>
      </c>
      <c r="C317">
        <v>99</v>
      </c>
      <c r="D317">
        <v>35</v>
      </c>
      <c r="E317">
        <v>45535</v>
      </c>
      <c r="G317">
        <v>99</v>
      </c>
      <c r="X317">
        <v>99</v>
      </c>
      <c r="AO317">
        <v>999</v>
      </c>
    </row>
    <row r="318" spans="1:41" x14ac:dyDescent="0.3">
      <c r="A318">
        <v>5</v>
      </c>
      <c r="B318">
        <v>2024</v>
      </c>
      <c r="C318">
        <v>99</v>
      </c>
      <c r="D318">
        <v>35</v>
      </c>
      <c r="E318">
        <v>45536</v>
      </c>
      <c r="G318">
        <v>99</v>
      </c>
      <c r="X318">
        <v>99</v>
      </c>
      <c r="AO318">
        <v>999</v>
      </c>
    </row>
    <row r="319" spans="1:41" x14ac:dyDescent="0.3">
      <c r="A319">
        <v>5</v>
      </c>
      <c r="B319">
        <v>2024</v>
      </c>
      <c r="C319">
        <v>99</v>
      </c>
      <c r="D319">
        <v>35</v>
      </c>
      <c r="E319">
        <v>45537</v>
      </c>
      <c r="G319">
        <v>99</v>
      </c>
      <c r="X319">
        <v>99</v>
      </c>
      <c r="AO319">
        <v>999</v>
      </c>
    </row>
    <row r="320" spans="1:41" x14ac:dyDescent="0.3">
      <c r="A320">
        <v>5</v>
      </c>
      <c r="B320">
        <v>2024</v>
      </c>
      <c r="C320">
        <v>99</v>
      </c>
      <c r="D320">
        <v>36</v>
      </c>
      <c r="E320">
        <v>45539</v>
      </c>
      <c r="G320">
        <v>99</v>
      </c>
      <c r="X320">
        <v>99</v>
      </c>
      <c r="AO320">
        <v>999</v>
      </c>
    </row>
    <row r="321" spans="1:41" x14ac:dyDescent="0.3">
      <c r="A321">
        <v>5</v>
      </c>
      <c r="B321">
        <v>2024</v>
      </c>
      <c r="C321">
        <v>99</v>
      </c>
      <c r="D321">
        <v>36</v>
      </c>
      <c r="E321">
        <v>45540</v>
      </c>
      <c r="G321">
        <v>99</v>
      </c>
      <c r="X321">
        <v>99</v>
      </c>
      <c r="AO321">
        <v>999</v>
      </c>
    </row>
    <row r="322" spans="1:41" x14ac:dyDescent="0.3">
      <c r="A322">
        <v>5</v>
      </c>
      <c r="B322">
        <v>2024</v>
      </c>
      <c r="C322">
        <v>99</v>
      </c>
      <c r="D322">
        <v>36</v>
      </c>
      <c r="E322">
        <v>45541</v>
      </c>
      <c r="G322">
        <v>99</v>
      </c>
      <c r="X322">
        <v>99</v>
      </c>
      <c r="AO322">
        <v>999</v>
      </c>
    </row>
    <row r="323" spans="1:41" x14ac:dyDescent="0.3">
      <c r="A323">
        <v>5</v>
      </c>
      <c r="B323">
        <v>2024</v>
      </c>
      <c r="C323">
        <v>99</v>
      </c>
      <c r="D323">
        <v>36</v>
      </c>
      <c r="E323">
        <v>45542</v>
      </c>
      <c r="G323">
        <v>99</v>
      </c>
      <c r="X323">
        <v>99</v>
      </c>
      <c r="AO323">
        <v>999</v>
      </c>
    </row>
    <row r="324" spans="1:41" x14ac:dyDescent="0.3">
      <c r="A324">
        <v>5</v>
      </c>
      <c r="B324">
        <v>2024</v>
      </c>
      <c r="C324">
        <v>99</v>
      </c>
      <c r="D324">
        <v>36</v>
      </c>
      <c r="E324">
        <v>45543</v>
      </c>
      <c r="G324">
        <v>99</v>
      </c>
      <c r="X324">
        <v>99</v>
      </c>
      <c r="AO324">
        <v>999</v>
      </c>
    </row>
    <row r="325" spans="1:41" x14ac:dyDescent="0.3">
      <c r="A325">
        <v>5</v>
      </c>
      <c r="B325">
        <v>2024</v>
      </c>
      <c r="C325">
        <v>99</v>
      </c>
      <c r="D325">
        <v>36</v>
      </c>
      <c r="E325">
        <v>45544</v>
      </c>
      <c r="G325">
        <v>99</v>
      </c>
      <c r="X325">
        <v>99</v>
      </c>
      <c r="AO325">
        <v>999</v>
      </c>
    </row>
    <row r="326" spans="1:41" x14ac:dyDescent="0.3">
      <c r="A326">
        <v>5</v>
      </c>
      <c r="B326">
        <v>2024</v>
      </c>
      <c r="C326">
        <v>99</v>
      </c>
      <c r="D326">
        <v>37</v>
      </c>
      <c r="E326">
        <v>45546</v>
      </c>
      <c r="G326">
        <v>99</v>
      </c>
      <c r="X326">
        <v>99</v>
      </c>
      <c r="AO326">
        <v>999</v>
      </c>
    </row>
    <row r="327" spans="1:41" x14ac:dyDescent="0.3">
      <c r="A327">
        <v>5</v>
      </c>
      <c r="B327">
        <v>2024</v>
      </c>
      <c r="C327">
        <v>99</v>
      </c>
      <c r="D327">
        <v>37</v>
      </c>
      <c r="E327">
        <v>45547</v>
      </c>
      <c r="G327">
        <v>99</v>
      </c>
      <c r="X327">
        <v>99</v>
      </c>
      <c r="AO327">
        <v>999</v>
      </c>
    </row>
    <row r="328" spans="1:41" x14ac:dyDescent="0.3">
      <c r="A328">
        <v>5</v>
      </c>
      <c r="B328">
        <v>2024</v>
      </c>
      <c r="C328">
        <v>99</v>
      </c>
      <c r="D328">
        <v>37</v>
      </c>
      <c r="E328">
        <v>45548</v>
      </c>
      <c r="G328">
        <v>99</v>
      </c>
      <c r="X328">
        <v>99</v>
      </c>
      <c r="AO328">
        <v>999</v>
      </c>
    </row>
    <row r="329" spans="1:41" x14ac:dyDescent="0.3">
      <c r="A329">
        <v>5</v>
      </c>
      <c r="B329">
        <v>2024</v>
      </c>
      <c r="C329">
        <v>99</v>
      </c>
      <c r="D329">
        <v>37</v>
      </c>
      <c r="E329">
        <v>45549</v>
      </c>
      <c r="G329">
        <v>99</v>
      </c>
      <c r="X329">
        <v>99</v>
      </c>
      <c r="AO329">
        <v>999</v>
      </c>
    </row>
    <row r="330" spans="1:41" x14ac:dyDescent="0.3">
      <c r="A330">
        <v>5</v>
      </c>
      <c r="B330">
        <v>2024</v>
      </c>
      <c r="C330">
        <v>99</v>
      </c>
      <c r="D330">
        <v>37</v>
      </c>
      <c r="E330">
        <v>45550</v>
      </c>
      <c r="G330">
        <v>99</v>
      </c>
      <c r="X330">
        <v>99</v>
      </c>
      <c r="AO330">
        <v>999</v>
      </c>
    </row>
    <row r="331" spans="1:41" x14ac:dyDescent="0.3">
      <c r="A331">
        <v>5</v>
      </c>
      <c r="B331">
        <v>2024</v>
      </c>
      <c r="C331">
        <v>99</v>
      </c>
      <c r="D331">
        <v>37</v>
      </c>
      <c r="E331">
        <v>45551</v>
      </c>
      <c r="G331">
        <v>99</v>
      </c>
      <c r="X331">
        <v>99</v>
      </c>
      <c r="AO331">
        <v>999</v>
      </c>
    </row>
    <row r="332" spans="1:41" x14ac:dyDescent="0.3">
      <c r="A332">
        <v>5</v>
      </c>
      <c r="B332">
        <v>2024</v>
      </c>
      <c r="C332">
        <v>99</v>
      </c>
      <c r="D332">
        <v>38</v>
      </c>
      <c r="E332">
        <v>45553</v>
      </c>
      <c r="G332">
        <v>99</v>
      </c>
      <c r="X332">
        <v>99</v>
      </c>
      <c r="AO332">
        <v>999</v>
      </c>
    </row>
    <row r="333" spans="1:41" x14ac:dyDescent="0.3">
      <c r="A333">
        <v>5</v>
      </c>
      <c r="B333">
        <v>2024</v>
      </c>
      <c r="C333">
        <v>99</v>
      </c>
      <c r="D333">
        <v>38</v>
      </c>
      <c r="E333">
        <v>45554</v>
      </c>
      <c r="G333">
        <v>99</v>
      </c>
      <c r="X333">
        <v>99</v>
      </c>
      <c r="AO333">
        <v>999</v>
      </c>
    </row>
    <row r="334" spans="1:41" x14ac:dyDescent="0.3">
      <c r="A334">
        <v>5</v>
      </c>
      <c r="B334">
        <v>2024</v>
      </c>
      <c r="C334">
        <v>99</v>
      </c>
      <c r="D334">
        <v>38</v>
      </c>
      <c r="E334">
        <v>45555</v>
      </c>
      <c r="G334">
        <v>99</v>
      </c>
      <c r="X334">
        <v>99</v>
      </c>
      <c r="AO334">
        <v>999</v>
      </c>
    </row>
    <row r="335" spans="1:41" x14ac:dyDescent="0.3">
      <c r="A335">
        <v>5</v>
      </c>
      <c r="B335">
        <v>2024</v>
      </c>
      <c r="C335">
        <v>99</v>
      </c>
      <c r="D335">
        <v>38</v>
      </c>
      <c r="E335">
        <v>45556</v>
      </c>
      <c r="G335">
        <v>99</v>
      </c>
      <c r="X335">
        <v>99</v>
      </c>
      <c r="AO335">
        <v>999</v>
      </c>
    </row>
    <row r="336" spans="1:41" x14ac:dyDescent="0.3">
      <c r="A336">
        <v>5</v>
      </c>
      <c r="B336">
        <v>2024</v>
      </c>
      <c r="C336">
        <v>99</v>
      </c>
      <c r="D336">
        <v>38</v>
      </c>
      <c r="E336">
        <v>45557</v>
      </c>
      <c r="G336">
        <v>99</v>
      </c>
      <c r="X336">
        <v>99</v>
      </c>
      <c r="AO336">
        <v>999</v>
      </c>
    </row>
    <row r="337" spans="1:41" x14ac:dyDescent="0.3">
      <c r="A337">
        <v>5</v>
      </c>
      <c r="B337">
        <v>2024</v>
      </c>
      <c r="C337">
        <v>99</v>
      </c>
      <c r="D337">
        <v>38</v>
      </c>
      <c r="E337">
        <v>45558</v>
      </c>
      <c r="G337">
        <v>99</v>
      </c>
      <c r="X337">
        <v>99</v>
      </c>
      <c r="AO337">
        <v>999</v>
      </c>
    </row>
    <row r="338" spans="1:41" x14ac:dyDescent="0.3">
      <c r="A338">
        <v>5</v>
      </c>
      <c r="B338">
        <v>2024</v>
      </c>
      <c r="C338">
        <v>99</v>
      </c>
      <c r="D338">
        <v>39</v>
      </c>
      <c r="E338">
        <v>45560</v>
      </c>
      <c r="G338">
        <v>99</v>
      </c>
      <c r="X338">
        <v>99</v>
      </c>
      <c r="AO338">
        <v>999</v>
      </c>
    </row>
    <row r="339" spans="1:41" x14ac:dyDescent="0.3">
      <c r="A339">
        <v>5</v>
      </c>
      <c r="B339">
        <v>2024</v>
      </c>
      <c r="C339">
        <v>99</v>
      </c>
      <c r="D339">
        <v>39</v>
      </c>
      <c r="E339">
        <v>45561</v>
      </c>
      <c r="G339">
        <v>99</v>
      </c>
      <c r="X339">
        <v>99</v>
      </c>
      <c r="AO339">
        <v>999</v>
      </c>
    </row>
    <row r="340" spans="1:41" x14ac:dyDescent="0.3">
      <c r="A340">
        <v>5</v>
      </c>
      <c r="B340">
        <v>2024</v>
      </c>
      <c r="C340">
        <v>99</v>
      </c>
      <c r="D340">
        <v>39</v>
      </c>
      <c r="E340">
        <v>45562</v>
      </c>
      <c r="G340">
        <v>99</v>
      </c>
      <c r="X340">
        <v>99</v>
      </c>
      <c r="AO340">
        <v>999</v>
      </c>
    </row>
    <row r="341" spans="1:41" x14ac:dyDescent="0.3">
      <c r="A341">
        <v>5</v>
      </c>
      <c r="B341">
        <v>2024</v>
      </c>
      <c r="C341">
        <v>99</v>
      </c>
      <c r="D341">
        <v>39</v>
      </c>
      <c r="E341">
        <v>45563</v>
      </c>
      <c r="G341">
        <v>99</v>
      </c>
      <c r="X341">
        <v>99</v>
      </c>
      <c r="AO341">
        <v>999</v>
      </c>
    </row>
    <row r="342" spans="1:41" x14ac:dyDescent="0.3">
      <c r="A342">
        <v>5</v>
      </c>
      <c r="B342">
        <v>2024</v>
      </c>
      <c r="C342">
        <v>99</v>
      </c>
      <c r="D342">
        <v>39</v>
      </c>
      <c r="E342">
        <v>45564</v>
      </c>
      <c r="G342">
        <v>99</v>
      </c>
      <c r="X342">
        <v>99</v>
      </c>
      <c r="AO342">
        <v>999</v>
      </c>
    </row>
    <row r="343" spans="1:41" x14ac:dyDescent="0.3">
      <c r="A343">
        <v>5</v>
      </c>
      <c r="B343">
        <v>2024</v>
      </c>
      <c r="C343">
        <v>99</v>
      </c>
      <c r="D343">
        <v>39</v>
      </c>
      <c r="E343">
        <v>45565</v>
      </c>
      <c r="G343">
        <v>99</v>
      </c>
      <c r="X343">
        <v>99</v>
      </c>
      <c r="AO343">
        <v>999</v>
      </c>
    </row>
    <row r="344" spans="1:41" x14ac:dyDescent="0.3">
      <c r="A344">
        <v>5</v>
      </c>
      <c r="B344">
        <v>2024</v>
      </c>
      <c r="C344">
        <v>99</v>
      </c>
      <c r="D344">
        <v>40</v>
      </c>
      <c r="E344">
        <v>45567</v>
      </c>
      <c r="G344">
        <v>99</v>
      </c>
      <c r="X344">
        <v>99</v>
      </c>
      <c r="AO344">
        <v>999</v>
      </c>
    </row>
    <row r="345" spans="1:41" x14ac:dyDescent="0.3">
      <c r="A345">
        <v>5</v>
      </c>
      <c r="B345">
        <v>2024</v>
      </c>
      <c r="C345">
        <v>99</v>
      </c>
      <c r="D345">
        <v>40</v>
      </c>
      <c r="E345">
        <v>45568</v>
      </c>
      <c r="G345">
        <v>99</v>
      </c>
      <c r="X345">
        <v>99</v>
      </c>
      <c r="AO345">
        <v>999</v>
      </c>
    </row>
    <row r="346" spans="1:41" x14ac:dyDescent="0.3">
      <c r="A346">
        <v>5</v>
      </c>
      <c r="B346">
        <v>2024</v>
      </c>
      <c r="C346">
        <v>99</v>
      </c>
      <c r="D346">
        <v>40</v>
      </c>
      <c r="E346">
        <v>45569</v>
      </c>
      <c r="G346">
        <v>99</v>
      </c>
      <c r="X346">
        <v>99</v>
      </c>
      <c r="AO346">
        <v>999</v>
      </c>
    </row>
    <row r="347" spans="1:41" x14ac:dyDescent="0.3">
      <c r="A347">
        <v>5</v>
      </c>
      <c r="B347">
        <v>2024</v>
      </c>
      <c r="C347">
        <v>99</v>
      </c>
      <c r="D347">
        <v>40</v>
      </c>
      <c r="E347">
        <v>45570</v>
      </c>
      <c r="G347">
        <v>99</v>
      </c>
      <c r="X347">
        <v>99</v>
      </c>
      <c r="AO347">
        <v>999</v>
      </c>
    </row>
    <row r="348" spans="1:41" x14ac:dyDescent="0.3">
      <c r="A348">
        <v>5</v>
      </c>
      <c r="B348">
        <v>2024</v>
      </c>
      <c r="C348">
        <v>99</v>
      </c>
      <c r="D348">
        <v>40</v>
      </c>
      <c r="E348">
        <v>45571</v>
      </c>
      <c r="G348">
        <v>99</v>
      </c>
      <c r="X348">
        <v>99</v>
      </c>
      <c r="AO348">
        <v>999</v>
      </c>
    </row>
    <row r="349" spans="1:41" x14ac:dyDescent="0.3">
      <c r="A349">
        <v>5</v>
      </c>
      <c r="B349">
        <v>2024</v>
      </c>
      <c r="C349">
        <v>99</v>
      </c>
      <c r="D349">
        <v>40</v>
      </c>
      <c r="E349">
        <v>45572</v>
      </c>
      <c r="G349">
        <v>99</v>
      </c>
      <c r="X349">
        <v>99</v>
      </c>
      <c r="AO349">
        <v>999</v>
      </c>
    </row>
    <row r="350" spans="1:41" x14ac:dyDescent="0.3">
      <c r="A350">
        <v>5</v>
      </c>
      <c r="B350">
        <v>2024</v>
      </c>
      <c r="C350">
        <v>99</v>
      </c>
      <c r="D350">
        <v>41</v>
      </c>
      <c r="E350">
        <v>45574</v>
      </c>
      <c r="G350">
        <v>99</v>
      </c>
      <c r="X350">
        <v>99</v>
      </c>
      <c r="AO350">
        <v>999</v>
      </c>
    </row>
    <row r="351" spans="1:41" x14ac:dyDescent="0.3">
      <c r="A351">
        <v>5</v>
      </c>
      <c r="B351">
        <v>2024</v>
      </c>
      <c r="C351">
        <v>99</v>
      </c>
      <c r="D351">
        <v>41</v>
      </c>
      <c r="E351">
        <v>45575</v>
      </c>
      <c r="G351">
        <v>99</v>
      </c>
      <c r="X351">
        <v>99</v>
      </c>
      <c r="AO351">
        <v>999</v>
      </c>
    </row>
    <row r="352" spans="1:41" x14ac:dyDescent="0.3">
      <c r="A352">
        <v>5</v>
      </c>
      <c r="B352">
        <v>2024</v>
      </c>
      <c r="C352">
        <v>99</v>
      </c>
      <c r="D352">
        <v>41</v>
      </c>
      <c r="E352">
        <v>45576</v>
      </c>
      <c r="G352">
        <v>99</v>
      </c>
      <c r="X352">
        <v>99</v>
      </c>
      <c r="AO352">
        <v>999</v>
      </c>
    </row>
    <row r="353" spans="1:41" x14ac:dyDescent="0.3">
      <c r="A353">
        <v>5</v>
      </c>
      <c r="B353">
        <v>2024</v>
      </c>
      <c r="C353">
        <v>99</v>
      </c>
      <c r="D353">
        <v>41</v>
      </c>
      <c r="E353">
        <v>45577</v>
      </c>
      <c r="G353">
        <v>99</v>
      </c>
      <c r="X353">
        <v>99</v>
      </c>
      <c r="AO353">
        <v>999</v>
      </c>
    </row>
    <row r="354" spans="1:41" x14ac:dyDescent="0.3">
      <c r="A354">
        <v>5</v>
      </c>
      <c r="B354">
        <v>2024</v>
      </c>
      <c r="C354">
        <v>99</v>
      </c>
      <c r="D354">
        <v>41</v>
      </c>
      <c r="E354">
        <v>45578</v>
      </c>
      <c r="G354">
        <v>99</v>
      </c>
      <c r="X354">
        <v>99</v>
      </c>
      <c r="AO354">
        <v>999</v>
      </c>
    </row>
    <row r="355" spans="1:41" x14ac:dyDescent="0.3">
      <c r="A355">
        <v>5</v>
      </c>
      <c r="B355">
        <v>2024</v>
      </c>
      <c r="C355">
        <v>99</v>
      </c>
      <c r="D355">
        <v>41</v>
      </c>
      <c r="E355">
        <v>45579</v>
      </c>
      <c r="G355">
        <v>99</v>
      </c>
      <c r="X355">
        <v>99</v>
      </c>
      <c r="AO355">
        <v>999</v>
      </c>
    </row>
    <row r="356" spans="1:41" x14ac:dyDescent="0.3">
      <c r="A356">
        <v>5</v>
      </c>
      <c r="B356">
        <v>2024</v>
      </c>
      <c r="C356">
        <v>99</v>
      </c>
      <c r="D356">
        <v>42</v>
      </c>
      <c r="E356">
        <v>45581</v>
      </c>
      <c r="G356">
        <v>99</v>
      </c>
      <c r="X356">
        <v>99</v>
      </c>
      <c r="AO356">
        <v>999</v>
      </c>
    </row>
    <row r="357" spans="1:41" x14ac:dyDescent="0.3">
      <c r="A357">
        <v>5</v>
      </c>
      <c r="B357">
        <v>2024</v>
      </c>
      <c r="C357">
        <v>99</v>
      </c>
      <c r="D357">
        <v>42</v>
      </c>
      <c r="E357">
        <v>45582</v>
      </c>
      <c r="G357">
        <v>99</v>
      </c>
      <c r="X357">
        <v>99</v>
      </c>
      <c r="AO357">
        <v>999</v>
      </c>
    </row>
    <row r="358" spans="1:41" x14ac:dyDescent="0.3">
      <c r="A358">
        <v>5</v>
      </c>
      <c r="B358">
        <v>2024</v>
      </c>
      <c r="C358">
        <v>99</v>
      </c>
      <c r="D358">
        <v>42</v>
      </c>
      <c r="E358">
        <v>45583</v>
      </c>
      <c r="G358">
        <v>99</v>
      </c>
      <c r="X358">
        <v>99</v>
      </c>
      <c r="AO358">
        <v>999</v>
      </c>
    </row>
    <row r="359" spans="1:41" x14ac:dyDescent="0.3">
      <c r="A359">
        <v>5</v>
      </c>
      <c r="B359">
        <v>2024</v>
      </c>
      <c r="C359">
        <v>99</v>
      </c>
      <c r="D359">
        <v>42</v>
      </c>
      <c r="E359">
        <v>45584</v>
      </c>
      <c r="G359">
        <v>99</v>
      </c>
      <c r="X359">
        <v>99</v>
      </c>
      <c r="AO359">
        <v>999</v>
      </c>
    </row>
    <row r="360" spans="1:41" x14ac:dyDescent="0.3">
      <c r="A360">
        <v>5</v>
      </c>
      <c r="B360">
        <v>2024</v>
      </c>
      <c r="C360">
        <v>99</v>
      </c>
      <c r="D360">
        <v>42</v>
      </c>
      <c r="E360">
        <v>45585</v>
      </c>
      <c r="G360">
        <v>99</v>
      </c>
      <c r="X360">
        <v>99</v>
      </c>
      <c r="AO360">
        <v>999</v>
      </c>
    </row>
    <row r="361" spans="1:41" x14ac:dyDescent="0.3">
      <c r="A361">
        <v>5</v>
      </c>
      <c r="B361">
        <v>2024</v>
      </c>
      <c r="C361">
        <v>99</v>
      </c>
      <c r="D361">
        <v>42</v>
      </c>
      <c r="E361">
        <v>45586</v>
      </c>
      <c r="G361">
        <v>99</v>
      </c>
      <c r="X361">
        <v>99</v>
      </c>
      <c r="AO361">
        <v>999</v>
      </c>
    </row>
    <row r="362" spans="1:41" x14ac:dyDescent="0.3">
      <c r="A362">
        <v>5</v>
      </c>
      <c r="B362">
        <v>2024</v>
      </c>
      <c r="C362">
        <v>99</v>
      </c>
      <c r="D362">
        <v>43</v>
      </c>
      <c r="E362">
        <v>45588</v>
      </c>
      <c r="G362">
        <v>99</v>
      </c>
      <c r="X362">
        <v>99</v>
      </c>
      <c r="AO362">
        <v>999</v>
      </c>
    </row>
    <row r="363" spans="1:41" x14ac:dyDescent="0.3">
      <c r="A363">
        <v>5</v>
      </c>
      <c r="B363">
        <v>2024</v>
      </c>
      <c r="C363">
        <v>99</v>
      </c>
      <c r="D363">
        <v>43</v>
      </c>
      <c r="E363">
        <v>45589</v>
      </c>
      <c r="G363">
        <v>99</v>
      </c>
      <c r="X363">
        <v>99</v>
      </c>
      <c r="AO363">
        <v>999</v>
      </c>
    </row>
    <row r="364" spans="1:41" x14ac:dyDescent="0.3">
      <c r="A364">
        <v>5</v>
      </c>
      <c r="B364">
        <v>2024</v>
      </c>
      <c r="C364">
        <v>99</v>
      </c>
      <c r="D364">
        <v>43</v>
      </c>
      <c r="E364">
        <v>45590</v>
      </c>
      <c r="G364">
        <v>99</v>
      </c>
      <c r="X364">
        <v>99</v>
      </c>
      <c r="AO364">
        <v>999</v>
      </c>
    </row>
    <row r="365" spans="1:41" x14ac:dyDescent="0.3">
      <c r="A365">
        <v>5</v>
      </c>
      <c r="B365">
        <v>2024</v>
      </c>
      <c r="C365">
        <v>99</v>
      </c>
      <c r="D365">
        <v>43</v>
      </c>
      <c r="E365">
        <v>45591</v>
      </c>
      <c r="G365">
        <v>99</v>
      </c>
      <c r="X365">
        <v>99</v>
      </c>
      <c r="AO365">
        <v>999</v>
      </c>
    </row>
    <row r="366" spans="1:41" x14ac:dyDescent="0.3">
      <c r="A366">
        <v>5</v>
      </c>
      <c r="B366">
        <v>2024</v>
      </c>
      <c r="C366">
        <v>99</v>
      </c>
      <c r="D366">
        <v>43</v>
      </c>
      <c r="E366">
        <v>45592</v>
      </c>
      <c r="G366">
        <v>99</v>
      </c>
      <c r="X366">
        <v>99</v>
      </c>
      <c r="AO366">
        <v>999</v>
      </c>
    </row>
    <row r="367" spans="1:41" x14ac:dyDescent="0.3">
      <c r="A367">
        <v>5</v>
      </c>
      <c r="B367">
        <v>2024</v>
      </c>
      <c r="C367">
        <v>99</v>
      </c>
      <c r="D367">
        <v>43</v>
      </c>
      <c r="E367">
        <v>45593</v>
      </c>
      <c r="G367">
        <v>99</v>
      </c>
      <c r="X367">
        <v>99</v>
      </c>
      <c r="AO367">
        <v>999</v>
      </c>
    </row>
    <row r="368" spans="1:41" x14ac:dyDescent="0.3">
      <c r="A368">
        <v>5</v>
      </c>
      <c r="B368">
        <v>2024</v>
      </c>
      <c r="C368">
        <v>99</v>
      </c>
      <c r="D368">
        <v>44</v>
      </c>
      <c r="E368">
        <v>45595</v>
      </c>
      <c r="G368">
        <v>99</v>
      </c>
      <c r="X368">
        <v>99</v>
      </c>
      <c r="AO368">
        <v>999</v>
      </c>
    </row>
    <row r="369" spans="1:41" x14ac:dyDescent="0.3">
      <c r="A369">
        <v>5</v>
      </c>
      <c r="B369">
        <v>2024</v>
      </c>
      <c r="C369">
        <v>99</v>
      </c>
      <c r="D369">
        <v>44</v>
      </c>
      <c r="E369">
        <v>45596</v>
      </c>
      <c r="G369">
        <v>99</v>
      </c>
      <c r="X369">
        <v>99</v>
      </c>
      <c r="AO369">
        <v>999</v>
      </c>
    </row>
    <row r="370" spans="1:41" x14ac:dyDescent="0.3">
      <c r="A370">
        <v>5</v>
      </c>
      <c r="B370">
        <v>2024</v>
      </c>
      <c r="C370">
        <v>99</v>
      </c>
      <c r="D370">
        <v>44</v>
      </c>
      <c r="E370">
        <v>45597</v>
      </c>
      <c r="G370">
        <v>99</v>
      </c>
      <c r="X370">
        <v>99</v>
      </c>
      <c r="AO370">
        <v>999</v>
      </c>
    </row>
    <row r="371" spans="1:41" x14ac:dyDescent="0.3">
      <c r="A371">
        <v>5</v>
      </c>
      <c r="B371">
        <v>2024</v>
      </c>
      <c r="C371">
        <v>99</v>
      </c>
      <c r="D371">
        <v>44</v>
      </c>
      <c r="E371">
        <v>45598</v>
      </c>
      <c r="G371">
        <v>99</v>
      </c>
      <c r="X371">
        <v>99</v>
      </c>
      <c r="AO371">
        <v>999</v>
      </c>
    </row>
    <row r="372" spans="1:41" x14ac:dyDescent="0.3">
      <c r="A372">
        <v>5</v>
      </c>
      <c r="B372">
        <v>2024</v>
      </c>
      <c r="C372">
        <v>99</v>
      </c>
      <c r="D372">
        <v>44</v>
      </c>
      <c r="E372">
        <v>45599</v>
      </c>
      <c r="G372">
        <v>99</v>
      </c>
      <c r="X372">
        <v>99</v>
      </c>
      <c r="AO372">
        <v>999</v>
      </c>
    </row>
    <row r="373" spans="1:41" x14ac:dyDescent="0.3">
      <c r="A373">
        <v>5</v>
      </c>
      <c r="B373">
        <v>2024</v>
      </c>
      <c r="C373">
        <v>99</v>
      </c>
      <c r="D373">
        <v>44</v>
      </c>
      <c r="E373">
        <v>45600</v>
      </c>
      <c r="G373">
        <v>99</v>
      </c>
      <c r="X373">
        <v>99</v>
      </c>
      <c r="AO373">
        <v>999</v>
      </c>
    </row>
    <row r="374" spans="1:41" x14ac:dyDescent="0.3">
      <c r="A374">
        <v>5</v>
      </c>
      <c r="B374">
        <v>2024</v>
      </c>
      <c r="C374">
        <v>99</v>
      </c>
      <c r="D374">
        <v>45</v>
      </c>
      <c r="E374">
        <v>45602</v>
      </c>
      <c r="G374">
        <v>99</v>
      </c>
      <c r="X374">
        <v>99</v>
      </c>
      <c r="AO374">
        <v>999</v>
      </c>
    </row>
    <row r="375" spans="1:41" x14ac:dyDescent="0.3">
      <c r="A375">
        <v>5</v>
      </c>
      <c r="B375">
        <v>2024</v>
      </c>
      <c r="C375">
        <v>99</v>
      </c>
      <c r="D375">
        <v>45</v>
      </c>
      <c r="E375">
        <v>45603</v>
      </c>
      <c r="G375">
        <v>99</v>
      </c>
      <c r="X375">
        <v>99</v>
      </c>
      <c r="AO375">
        <v>999</v>
      </c>
    </row>
    <row r="376" spans="1:41" x14ac:dyDescent="0.3">
      <c r="A376">
        <v>5</v>
      </c>
      <c r="B376">
        <v>2024</v>
      </c>
      <c r="C376">
        <v>99</v>
      </c>
      <c r="D376">
        <v>45</v>
      </c>
      <c r="E376">
        <v>45604</v>
      </c>
      <c r="G376">
        <v>99</v>
      </c>
      <c r="X376">
        <v>99</v>
      </c>
      <c r="AO376">
        <v>999</v>
      </c>
    </row>
    <row r="377" spans="1:41" x14ac:dyDescent="0.3">
      <c r="A377">
        <v>5</v>
      </c>
      <c r="B377">
        <v>2024</v>
      </c>
      <c r="C377">
        <v>99</v>
      </c>
      <c r="D377">
        <v>45</v>
      </c>
      <c r="E377">
        <v>45605</v>
      </c>
      <c r="G377">
        <v>99</v>
      </c>
      <c r="X377">
        <v>99</v>
      </c>
      <c r="AO377">
        <v>999</v>
      </c>
    </row>
    <row r="378" spans="1:41" x14ac:dyDescent="0.3">
      <c r="A378">
        <v>5</v>
      </c>
      <c r="B378">
        <v>2024</v>
      </c>
      <c r="C378">
        <v>99</v>
      </c>
      <c r="D378">
        <v>45</v>
      </c>
      <c r="E378">
        <v>45606</v>
      </c>
      <c r="G378">
        <v>99</v>
      </c>
      <c r="X378">
        <v>99</v>
      </c>
      <c r="AO378">
        <v>999</v>
      </c>
    </row>
    <row r="379" spans="1:41" x14ac:dyDescent="0.3">
      <c r="A379">
        <v>5</v>
      </c>
      <c r="B379">
        <v>2024</v>
      </c>
      <c r="C379">
        <v>99</v>
      </c>
      <c r="D379">
        <v>45</v>
      </c>
      <c r="E379">
        <v>45607</v>
      </c>
      <c r="G379">
        <v>99</v>
      </c>
      <c r="X379">
        <v>99</v>
      </c>
      <c r="AO379">
        <v>999</v>
      </c>
    </row>
    <row r="380" spans="1:41" x14ac:dyDescent="0.3">
      <c r="A380">
        <v>5</v>
      </c>
      <c r="B380">
        <v>2024</v>
      </c>
      <c r="C380">
        <v>99</v>
      </c>
      <c r="D380">
        <v>46</v>
      </c>
      <c r="E380">
        <v>45609</v>
      </c>
      <c r="G380">
        <v>99</v>
      </c>
      <c r="X380">
        <v>99</v>
      </c>
      <c r="AO380">
        <v>999</v>
      </c>
    </row>
    <row r="381" spans="1:41" x14ac:dyDescent="0.3">
      <c r="A381">
        <v>5</v>
      </c>
      <c r="B381">
        <v>2024</v>
      </c>
      <c r="C381">
        <v>99</v>
      </c>
      <c r="D381">
        <v>46</v>
      </c>
      <c r="E381">
        <v>45610</v>
      </c>
      <c r="G381">
        <v>99</v>
      </c>
      <c r="X381">
        <v>99</v>
      </c>
      <c r="AO381">
        <v>999</v>
      </c>
    </row>
    <row r="382" spans="1:41" x14ac:dyDescent="0.3">
      <c r="A382">
        <v>5</v>
      </c>
      <c r="B382">
        <v>2024</v>
      </c>
      <c r="C382">
        <v>99</v>
      </c>
      <c r="D382">
        <v>46</v>
      </c>
      <c r="E382">
        <v>45611</v>
      </c>
      <c r="G382">
        <v>99</v>
      </c>
      <c r="X382">
        <v>99</v>
      </c>
      <c r="AO382">
        <v>999</v>
      </c>
    </row>
    <row r="383" spans="1:41" x14ac:dyDescent="0.3">
      <c r="A383">
        <v>5</v>
      </c>
      <c r="B383">
        <v>2024</v>
      </c>
      <c r="C383">
        <v>99</v>
      </c>
      <c r="D383">
        <v>46</v>
      </c>
      <c r="E383">
        <v>45612</v>
      </c>
      <c r="G383">
        <v>99</v>
      </c>
      <c r="X383">
        <v>99</v>
      </c>
      <c r="AO383">
        <v>999</v>
      </c>
    </row>
    <row r="384" spans="1:41" x14ac:dyDescent="0.3">
      <c r="A384">
        <v>5</v>
      </c>
      <c r="B384">
        <v>2024</v>
      </c>
      <c r="C384">
        <v>99</v>
      </c>
      <c r="D384">
        <v>46</v>
      </c>
      <c r="E384">
        <v>45613</v>
      </c>
      <c r="G384">
        <v>99</v>
      </c>
      <c r="X384">
        <v>99</v>
      </c>
      <c r="AO384">
        <v>999</v>
      </c>
    </row>
    <row r="385" spans="1:41" x14ac:dyDescent="0.3">
      <c r="A385">
        <v>5</v>
      </c>
      <c r="B385">
        <v>2024</v>
      </c>
      <c r="C385">
        <v>99</v>
      </c>
      <c r="D385">
        <v>46</v>
      </c>
      <c r="E385">
        <v>45614</v>
      </c>
      <c r="G385">
        <v>99</v>
      </c>
      <c r="X385">
        <v>99</v>
      </c>
      <c r="AO385">
        <v>999</v>
      </c>
    </row>
    <row r="386" spans="1:41" x14ac:dyDescent="0.3">
      <c r="A386">
        <v>5</v>
      </c>
      <c r="B386">
        <v>2024</v>
      </c>
      <c r="C386">
        <v>99</v>
      </c>
      <c r="D386">
        <v>47</v>
      </c>
      <c r="E386">
        <v>45616</v>
      </c>
      <c r="G386">
        <v>99</v>
      </c>
      <c r="X386">
        <v>99</v>
      </c>
      <c r="AO386">
        <v>999</v>
      </c>
    </row>
    <row r="387" spans="1:41" x14ac:dyDescent="0.3">
      <c r="A387">
        <v>5</v>
      </c>
      <c r="B387">
        <v>2024</v>
      </c>
      <c r="C387">
        <v>99</v>
      </c>
      <c r="D387">
        <v>47</v>
      </c>
      <c r="E387">
        <v>45617</v>
      </c>
      <c r="G387">
        <v>99</v>
      </c>
      <c r="X387">
        <v>99</v>
      </c>
      <c r="AO387">
        <v>999</v>
      </c>
    </row>
    <row r="388" spans="1:41" x14ac:dyDescent="0.3">
      <c r="A388">
        <v>5</v>
      </c>
      <c r="B388">
        <v>2024</v>
      </c>
      <c r="C388">
        <v>99</v>
      </c>
      <c r="D388">
        <v>47</v>
      </c>
      <c r="E388">
        <v>45618</v>
      </c>
      <c r="G388">
        <v>99</v>
      </c>
      <c r="X388">
        <v>99</v>
      </c>
      <c r="AO388">
        <v>999</v>
      </c>
    </row>
    <row r="389" spans="1:41" x14ac:dyDescent="0.3">
      <c r="A389">
        <v>5</v>
      </c>
      <c r="B389">
        <v>2024</v>
      </c>
      <c r="C389">
        <v>99</v>
      </c>
      <c r="D389">
        <v>47</v>
      </c>
      <c r="E389">
        <v>45619</v>
      </c>
      <c r="G389">
        <v>99</v>
      </c>
      <c r="X389">
        <v>99</v>
      </c>
      <c r="AO389">
        <v>999</v>
      </c>
    </row>
    <row r="390" spans="1:41" x14ac:dyDescent="0.3">
      <c r="A390">
        <v>5</v>
      </c>
      <c r="B390">
        <v>2024</v>
      </c>
      <c r="C390">
        <v>99</v>
      </c>
      <c r="D390">
        <v>47</v>
      </c>
      <c r="E390">
        <v>45620</v>
      </c>
      <c r="G390">
        <v>99</v>
      </c>
      <c r="X390">
        <v>99</v>
      </c>
      <c r="AO390">
        <v>999</v>
      </c>
    </row>
    <row r="391" spans="1:41" x14ac:dyDescent="0.3">
      <c r="A391">
        <v>5</v>
      </c>
      <c r="B391">
        <v>2024</v>
      </c>
      <c r="C391">
        <v>99</v>
      </c>
      <c r="D391">
        <v>47</v>
      </c>
      <c r="E391">
        <v>45621</v>
      </c>
      <c r="G391">
        <v>99</v>
      </c>
      <c r="X391">
        <v>99</v>
      </c>
      <c r="AO391">
        <v>999</v>
      </c>
    </row>
    <row r="392" spans="1:41" x14ac:dyDescent="0.3">
      <c r="A392">
        <v>5</v>
      </c>
      <c r="B392">
        <v>2024</v>
      </c>
      <c r="C392">
        <v>99</v>
      </c>
      <c r="D392">
        <v>48</v>
      </c>
      <c r="E392">
        <v>45623</v>
      </c>
      <c r="G392">
        <v>99</v>
      </c>
      <c r="X392">
        <v>99</v>
      </c>
      <c r="AO392">
        <v>999</v>
      </c>
    </row>
    <row r="393" spans="1:41" x14ac:dyDescent="0.3">
      <c r="A393">
        <v>5</v>
      </c>
      <c r="B393">
        <v>2024</v>
      </c>
      <c r="C393">
        <v>99</v>
      </c>
      <c r="D393">
        <v>48</v>
      </c>
      <c r="E393">
        <v>45624</v>
      </c>
      <c r="G393">
        <v>99</v>
      </c>
      <c r="X393">
        <v>99</v>
      </c>
      <c r="AO393">
        <v>999</v>
      </c>
    </row>
    <row r="394" spans="1:41" x14ac:dyDescent="0.3">
      <c r="A394">
        <v>5</v>
      </c>
      <c r="B394">
        <v>2024</v>
      </c>
      <c r="C394">
        <v>99</v>
      </c>
      <c r="D394">
        <v>48</v>
      </c>
      <c r="E394">
        <v>45625</v>
      </c>
      <c r="G394">
        <v>99</v>
      </c>
      <c r="X394">
        <v>99</v>
      </c>
      <c r="AO394">
        <v>999</v>
      </c>
    </row>
    <row r="395" spans="1:41" x14ac:dyDescent="0.3">
      <c r="A395">
        <v>5</v>
      </c>
      <c r="B395">
        <v>2024</v>
      </c>
      <c r="C395">
        <v>99</v>
      </c>
      <c r="D395">
        <v>48</v>
      </c>
      <c r="E395">
        <v>45626</v>
      </c>
      <c r="G395">
        <v>99</v>
      </c>
      <c r="X395">
        <v>99</v>
      </c>
      <c r="AO395">
        <v>999</v>
      </c>
    </row>
    <row r="396" spans="1:41" x14ac:dyDescent="0.3">
      <c r="A396">
        <v>5</v>
      </c>
      <c r="B396">
        <v>2024</v>
      </c>
      <c r="C396">
        <v>99</v>
      </c>
      <c r="D396">
        <v>48</v>
      </c>
      <c r="E396">
        <v>45627</v>
      </c>
      <c r="G396">
        <v>99</v>
      </c>
      <c r="X396">
        <v>99</v>
      </c>
      <c r="AO396">
        <v>999</v>
      </c>
    </row>
    <row r="397" spans="1:41" x14ac:dyDescent="0.3">
      <c r="A397">
        <v>5</v>
      </c>
      <c r="B397">
        <v>2024</v>
      </c>
      <c r="C397">
        <v>99</v>
      </c>
      <c r="D397">
        <v>48</v>
      </c>
      <c r="E397">
        <v>45628</v>
      </c>
      <c r="G397">
        <v>99</v>
      </c>
      <c r="X397">
        <v>99</v>
      </c>
      <c r="AO397">
        <v>999</v>
      </c>
    </row>
    <row r="398" spans="1:41" x14ac:dyDescent="0.3">
      <c r="A398">
        <v>5</v>
      </c>
      <c r="B398">
        <v>2024</v>
      </c>
      <c r="C398">
        <v>99</v>
      </c>
      <c r="D398">
        <v>49</v>
      </c>
      <c r="E398">
        <v>45630</v>
      </c>
      <c r="G398">
        <v>99</v>
      </c>
      <c r="X398">
        <v>99</v>
      </c>
      <c r="AO398">
        <v>999</v>
      </c>
    </row>
    <row r="399" spans="1:41" x14ac:dyDescent="0.3">
      <c r="A399">
        <v>5</v>
      </c>
      <c r="B399">
        <v>2024</v>
      </c>
      <c r="C399">
        <v>99</v>
      </c>
      <c r="D399">
        <v>49</v>
      </c>
      <c r="E399">
        <v>45631</v>
      </c>
      <c r="G399">
        <v>99</v>
      </c>
      <c r="X399">
        <v>99</v>
      </c>
      <c r="AO399">
        <v>999</v>
      </c>
    </row>
    <row r="400" spans="1:41" x14ac:dyDescent="0.3">
      <c r="A400">
        <v>5</v>
      </c>
      <c r="B400">
        <v>2024</v>
      </c>
      <c r="C400">
        <v>99</v>
      </c>
      <c r="D400">
        <v>49</v>
      </c>
      <c r="E400">
        <v>45632</v>
      </c>
      <c r="G400">
        <v>99</v>
      </c>
      <c r="X400">
        <v>99</v>
      </c>
      <c r="AO400">
        <v>999</v>
      </c>
    </row>
    <row r="401" spans="1:41" x14ac:dyDescent="0.3">
      <c r="A401">
        <v>5</v>
      </c>
      <c r="B401">
        <v>2024</v>
      </c>
      <c r="C401">
        <v>99</v>
      </c>
      <c r="D401">
        <v>49</v>
      </c>
      <c r="E401">
        <v>45633</v>
      </c>
      <c r="G401">
        <v>99</v>
      </c>
      <c r="X401">
        <v>99</v>
      </c>
      <c r="AO401">
        <v>999</v>
      </c>
    </row>
    <row r="402" spans="1:41" x14ac:dyDescent="0.3">
      <c r="A402">
        <v>5</v>
      </c>
      <c r="B402">
        <v>2024</v>
      </c>
      <c r="C402">
        <v>99</v>
      </c>
      <c r="D402">
        <v>49</v>
      </c>
      <c r="E402">
        <v>45634</v>
      </c>
      <c r="G402">
        <v>99</v>
      </c>
      <c r="X402">
        <v>99</v>
      </c>
      <c r="AO402">
        <v>999</v>
      </c>
    </row>
    <row r="403" spans="1:41" x14ac:dyDescent="0.3">
      <c r="A403">
        <v>5</v>
      </c>
      <c r="B403">
        <v>2024</v>
      </c>
      <c r="C403">
        <v>99</v>
      </c>
      <c r="D403">
        <v>49</v>
      </c>
      <c r="E403">
        <v>45635</v>
      </c>
      <c r="G403">
        <v>99</v>
      </c>
      <c r="X403">
        <v>99</v>
      </c>
      <c r="AO403">
        <v>999</v>
      </c>
    </row>
    <row r="404" spans="1:41" x14ac:dyDescent="0.3">
      <c r="A404">
        <v>5</v>
      </c>
      <c r="B404">
        <v>2024</v>
      </c>
      <c r="C404">
        <v>99</v>
      </c>
      <c r="D404">
        <v>50</v>
      </c>
      <c r="E404">
        <v>45637</v>
      </c>
      <c r="G404">
        <v>99</v>
      </c>
      <c r="X404">
        <v>99</v>
      </c>
      <c r="AO404">
        <v>999</v>
      </c>
    </row>
    <row r="405" spans="1:41" x14ac:dyDescent="0.3">
      <c r="A405">
        <v>5</v>
      </c>
      <c r="B405">
        <v>2024</v>
      </c>
      <c r="C405">
        <v>99</v>
      </c>
      <c r="D405">
        <v>50</v>
      </c>
      <c r="E405">
        <v>45638</v>
      </c>
      <c r="G405">
        <v>99</v>
      </c>
      <c r="X405">
        <v>99</v>
      </c>
      <c r="AO405">
        <v>999</v>
      </c>
    </row>
    <row r="406" spans="1:41" x14ac:dyDescent="0.3">
      <c r="A406">
        <v>5</v>
      </c>
      <c r="B406">
        <v>2024</v>
      </c>
      <c r="C406">
        <v>99</v>
      </c>
      <c r="D406">
        <v>50</v>
      </c>
      <c r="E406">
        <v>45639</v>
      </c>
      <c r="G406">
        <v>99</v>
      </c>
      <c r="X406">
        <v>99</v>
      </c>
      <c r="AO406">
        <v>999</v>
      </c>
    </row>
    <row r="407" spans="1:41" x14ac:dyDescent="0.3">
      <c r="A407">
        <v>5</v>
      </c>
      <c r="B407">
        <v>2024</v>
      </c>
      <c r="C407">
        <v>99</v>
      </c>
      <c r="D407">
        <v>50</v>
      </c>
      <c r="E407">
        <v>45640</v>
      </c>
      <c r="G407">
        <v>99</v>
      </c>
      <c r="X407">
        <v>99</v>
      </c>
      <c r="AO407">
        <v>999</v>
      </c>
    </row>
    <row r="408" spans="1:41" x14ac:dyDescent="0.3">
      <c r="A408">
        <v>5</v>
      </c>
      <c r="B408">
        <v>2024</v>
      </c>
      <c r="C408">
        <v>99</v>
      </c>
      <c r="D408">
        <v>50</v>
      </c>
      <c r="E408">
        <v>45641</v>
      </c>
      <c r="G408">
        <v>99</v>
      </c>
      <c r="X408">
        <v>99</v>
      </c>
      <c r="AO408">
        <v>999</v>
      </c>
    </row>
    <row r="409" spans="1:41" x14ac:dyDescent="0.3">
      <c r="A409">
        <v>5</v>
      </c>
      <c r="B409">
        <v>2024</v>
      </c>
      <c r="C409">
        <v>99</v>
      </c>
      <c r="D409">
        <v>50</v>
      </c>
      <c r="E409">
        <v>45642</v>
      </c>
      <c r="G409">
        <v>99</v>
      </c>
      <c r="X409">
        <v>99</v>
      </c>
      <c r="AO409">
        <v>999</v>
      </c>
    </row>
    <row r="410" spans="1:41" x14ac:dyDescent="0.3">
      <c r="A410">
        <v>5</v>
      </c>
      <c r="B410">
        <v>2024</v>
      </c>
      <c r="C410">
        <v>99</v>
      </c>
      <c r="D410">
        <v>51</v>
      </c>
      <c r="E410">
        <v>45644</v>
      </c>
      <c r="G410">
        <v>99</v>
      </c>
      <c r="X410">
        <v>99</v>
      </c>
      <c r="AO410">
        <v>999</v>
      </c>
    </row>
    <row r="411" spans="1:41" x14ac:dyDescent="0.3">
      <c r="A411">
        <v>5</v>
      </c>
      <c r="B411">
        <v>2024</v>
      </c>
      <c r="C411">
        <v>99</v>
      </c>
      <c r="D411">
        <v>51</v>
      </c>
      <c r="E411">
        <v>45645</v>
      </c>
      <c r="G411">
        <v>99</v>
      </c>
      <c r="X411">
        <v>99</v>
      </c>
      <c r="AO411">
        <v>999</v>
      </c>
    </row>
    <row r="412" spans="1:41" x14ac:dyDescent="0.3">
      <c r="A412">
        <v>5</v>
      </c>
      <c r="B412">
        <v>2024</v>
      </c>
      <c r="C412">
        <v>99</v>
      </c>
      <c r="D412">
        <v>51</v>
      </c>
      <c r="E412">
        <v>45646</v>
      </c>
      <c r="G412">
        <v>99</v>
      </c>
      <c r="X412">
        <v>99</v>
      </c>
      <c r="AO412">
        <v>999</v>
      </c>
    </row>
    <row r="413" spans="1:41" x14ac:dyDescent="0.3">
      <c r="A413">
        <v>5</v>
      </c>
      <c r="B413">
        <v>2024</v>
      </c>
      <c r="C413">
        <v>99</v>
      </c>
      <c r="D413">
        <v>51</v>
      </c>
      <c r="E413">
        <v>45647</v>
      </c>
      <c r="G413">
        <v>99</v>
      </c>
      <c r="X413">
        <v>99</v>
      </c>
      <c r="AO413">
        <v>999</v>
      </c>
    </row>
    <row r="414" spans="1:41" x14ac:dyDescent="0.3">
      <c r="A414">
        <v>5</v>
      </c>
      <c r="B414">
        <v>2024</v>
      </c>
      <c r="C414">
        <v>99</v>
      </c>
      <c r="D414">
        <v>51</v>
      </c>
      <c r="E414">
        <v>45648</v>
      </c>
      <c r="G414">
        <v>99</v>
      </c>
      <c r="X414">
        <v>99</v>
      </c>
      <c r="AO414">
        <v>999</v>
      </c>
    </row>
    <row r="415" spans="1:41" x14ac:dyDescent="0.3">
      <c r="A415">
        <v>5</v>
      </c>
      <c r="B415">
        <v>2024</v>
      </c>
      <c r="C415">
        <v>99</v>
      </c>
      <c r="D415">
        <v>51</v>
      </c>
      <c r="E415">
        <v>45649</v>
      </c>
      <c r="G415">
        <v>99</v>
      </c>
      <c r="X415">
        <v>99</v>
      </c>
      <c r="AO415">
        <v>999</v>
      </c>
    </row>
    <row r="416" spans="1:41" x14ac:dyDescent="0.3">
      <c r="A416">
        <v>5</v>
      </c>
      <c r="B416">
        <v>2024</v>
      </c>
      <c r="C416">
        <v>99</v>
      </c>
      <c r="D416">
        <v>52</v>
      </c>
      <c r="E416">
        <v>45651</v>
      </c>
      <c r="G416">
        <v>99</v>
      </c>
      <c r="X416">
        <v>99</v>
      </c>
      <c r="AO416">
        <v>999</v>
      </c>
    </row>
    <row r="417" spans="1:41" x14ac:dyDescent="0.3">
      <c r="A417">
        <v>5</v>
      </c>
      <c r="B417">
        <v>2024</v>
      </c>
      <c r="C417">
        <v>99</v>
      </c>
      <c r="D417">
        <v>52</v>
      </c>
      <c r="E417">
        <v>45652</v>
      </c>
      <c r="G417">
        <v>99</v>
      </c>
      <c r="X417">
        <v>99</v>
      </c>
      <c r="AO417">
        <v>999</v>
      </c>
    </row>
    <row r="418" spans="1:41" x14ac:dyDescent="0.3">
      <c r="A418">
        <v>5</v>
      </c>
      <c r="B418">
        <v>2024</v>
      </c>
      <c r="C418">
        <v>99</v>
      </c>
      <c r="D418">
        <v>52</v>
      </c>
      <c r="E418">
        <v>45653</v>
      </c>
      <c r="G418">
        <v>99</v>
      </c>
      <c r="X418">
        <v>99</v>
      </c>
      <c r="AO418">
        <v>999</v>
      </c>
    </row>
    <row r="419" spans="1:41" x14ac:dyDescent="0.3">
      <c r="A419">
        <v>5</v>
      </c>
      <c r="B419">
        <v>2024</v>
      </c>
      <c r="C419">
        <v>99</v>
      </c>
      <c r="D419">
        <v>52</v>
      </c>
      <c r="E419">
        <v>45654</v>
      </c>
      <c r="G419">
        <v>99</v>
      </c>
      <c r="X419">
        <v>99</v>
      </c>
      <c r="AO419">
        <v>999</v>
      </c>
    </row>
    <row r="420" spans="1:41" x14ac:dyDescent="0.3">
      <c r="A420">
        <v>5</v>
      </c>
      <c r="B420">
        <v>2024</v>
      </c>
      <c r="C420">
        <v>99</v>
      </c>
      <c r="D420">
        <v>52</v>
      </c>
      <c r="E420">
        <v>45655</v>
      </c>
      <c r="G420">
        <v>99</v>
      </c>
      <c r="X420">
        <v>99</v>
      </c>
      <c r="AO420">
        <v>999</v>
      </c>
    </row>
    <row r="421" spans="1:41" x14ac:dyDescent="0.3">
      <c r="A421">
        <v>5</v>
      </c>
      <c r="B421">
        <v>2024</v>
      </c>
      <c r="C421">
        <v>99</v>
      </c>
      <c r="D421">
        <v>52</v>
      </c>
      <c r="E421">
        <v>45656</v>
      </c>
      <c r="G421">
        <v>99</v>
      </c>
      <c r="X421">
        <v>99</v>
      </c>
      <c r="AO421">
        <v>999</v>
      </c>
    </row>
    <row r="422" spans="1:41" x14ac:dyDescent="0.3">
      <c r="A422">
        <v>6</v>
      </c>
      <c r="B422">
        <v>2024</v>
      </c>
      <c r="C422">
        <v>99</v>
      </c>
      <c r="D422">
        <v>99</v>
      </c>
      <c r="E422">
        <v>31915</v>
      </c>
      <c r="F422">
        <v>170</v>
      </c>
      <c r="G422">
        <v>99</v>
      </c>
      <c r="H422">
        <v>4244</v>
      </c>
      <c r="I422">
        <v>49.393499057493031</v>
      </c>
      <c r="J422">
        <v>8.9086088379705242</v>
      </c>
      <c r="K422">
        <v>10.213285103584338</v>
      </c>
      <c r="L422">
        <v>15.78747555555554</v>
      </c>
      <c r="M422">
        <v>44.108714238737271</v>
      </c>
      <c r="N422">
        <v>45.762627737226254</v>
      </c>
      <c r="O422">
        <v>10.487757100881508</v>
      </c>
      <c r="P422">
        <v>51.285433715220947</v>
      </c>
      <c r="Q422">
        <v>50.028515240904625</v>
      </c>
      <c r="R422">
        <v>125.95521412226221</v>
      </c>
      <c r="S422">
        <v>121.17091503267972</v>
      </c>
      <c r="T422">
        <v>66.601269841269826</v>
      </c>
      <c r="U422">
        <v>62.533714285714353</v>
      </c>
      <c r="V422">
        <v>1.3046762656138138</v>
      </c>
      <c r="W422">
        <v>62.678369462770995</v>
      </c>
      <c r="X422">
        <v>99</v>
      </c>
      <c r="Y422">
        <v>1096</v>
      </c>
      <c r="AD422">
        <v>3055</v>
      </c>
      <c r="AE422">
        <v>3041</v>
      </c>
      <c r="AF422">
        <v>3054</v>
      </c>
      <c r="AG422">
        <v>3063</v>
      </c>
      <c r="AH422">
        <v>3055</v>
      </c>
      <c r="AI422">
        <v>3051</v>
      </c>
      <c r="AJ422">
        <v>3059</v>
      </c>
      <c r="AK422">
        <v>3060</v>
      </c>
      <c r="AL422">
        <v>3150</v>
      </c>
      <c r="AM422">
        <v>3150</v>
      </c>
      <c r="AO422">
        <v>40</v>
      </c>
    </row>
    <row r="423" spans="1:41" x14ac:dyDescent="0.3">
      <c r="A423">
        <v>6</v>
      </c>
      <c r="B423">
        <v>2024</v>
      </c>
      <c r="C423">
        <v>99</v>
      </c>
      <c r="D423">
        <v>99</v>
      </c>
      <c r="E423">
        <v>31915</v>
      </c>
      <c r="F423">
        <v>170</v>
      </c>
      <c r="G423">
        <v>99</v>
      </c>
      <c r="H423">
        <v>10828</v>
      </c>
      <c r="I423">
        <v>59.923535278906542</v>
      </c>
      <c r="J423">
        <v>9.6685430874147649</v>
      </c>
      <c r="K423">
        <v>11.001263783917722</v>
      </c>
      <c r="L423">
        <v>13.631057066258135</v>
      </c>
      <c r="M423">
        <v>48.73676124395972</v>
      </c>
      <c r="N423">
        <v>49.832304732589407</v>
      </c>
      <c r="O423">
        <v>10.632305214913899</v>
      </c>
      <c r="P423">
        <v>49.1716232961586</v>
      </c>
      <c r="Q423">
        <v>48.16139828932689</v>
      </c>
      <c r="R423">
        <v>129.34985133795837</v>
      </c>
      <c r="S423">
        <v>125.42140468227421</v>
      </c>
      <c r="T423">
        <v>74.791950389104997</v>
      </c>
      <c r="U423">
        <v>69.010214007782125</v>
      </c>
      <c r="V423">
        <v>1.3327206965029583</v>
      </c>
      <c r="W423">
        <v>62.839674916882153</v>
      </c>
      <c r="X423">
        <v>99</v>
      </c>
      <c r="Y423">
        <v>2599</v>
      </c>
      <c r="AD423">
        <v>8065</v>
      </c>
      <c r="AE423">
        <v>8071</v>
      </c>
      <c r="AF423">
        <v>8072</v>
      </c>
      <c r="AG423">
        <v>8073</v>
      </c>
      <c r="AH423">
        <v>8070</v>
      </c>
      <c r="AI423">
        <v>8067</v>
      </c>
      <c r="AJ423">
        <v>8072</v>
      </c>
      <c r="AK423">
        <v>8073</v>
      </c>
      <c r="AL423">
        <v>8224</v>
      </c>
      <c r="AM423">
        <v>8224</v>
      </c>
      <c r="AO423">
        <v>55</v>
      </c>
    </row>
    <row r="424" spans="1:41" x14ac:dyDescent="0.3">
      <c r="A424">
        <v>6</v>
      </c>
      <c r="B424">
        <v>2024</v>
      </c>
      <c r="C424">
        <v>99</v>
      </c>
      <c r="D424">
        <v>99</v>
      </c>
      <c r="E424">
        <v>31915</v>
      </c>
      <c r="F424">
        <v>170</v>
      </c>
      <c r="G424">
        <v>99</v>
      </c>
      <c r="H424">
        <v>6298</v>
      </c>
      <c r="I424">
        <v>64.114712607176983</v>
      </c>
      <c r="J424">
        <v>10.090486082260091</v>
      </c>
      <c r="K424">
        <v>11.570170336518508</v>
      </c>
      <c r="L424">
        <v>13.031795053003522</v>
      </c>
      <c r="M424">
        <v>50.800540091400151</v>
      </c>
      <c r="N424">
        <v>51.591674911660739</v>
      </c>
      <c r="O424">
        <v>10.724434295204501</v>
      </c>
      <c r="P424">
        <v>48.818446198587459</v>
      </c>
      <c r="Q424">
        <v>47.803489821354383</v>
      </c>
      <c r="R424">
        <v>129.65593853820602</v>
      </c>
      <c r="S424">
        <v>126.3913223998339</v>
      </c>
      <c r="T424">
        <v>77.93999179655475</v>
      </c>
      <c r="U424">
        <v>72.156357670221553</v>
      </c>
      <c r="V424">
        <v>1.4796842542584143</v>
      </c>
      <c r="W424">
        <v>62.770085741505241</v>
      </c>
      <c r="X424">
        <v>99</v>
      </c>
      <c r="Y424">
        <v>1415</v>
      </c>
      <c r="AD424">
        <v>4814</v>
      </c>
      <c r="AE424">
        <v>4814</v>
      </c>
      <c r="AF424">
        <v>4817</v>
      </c>
      <c r="AG424">
        <v>4817</v>
      </c>
      <c r="AH424">
        <v>4814</v>
      </c>
      <c r="AI424">
        <v>4814</v>
      </c>
      <c r="AJ424">
        <v>4816</v>
      </c>
      <c r="AK424">
        <v>4817</v>
      </c>
      <c r="AL424">
        <v>4876</v>
      </c>
      <c r="AM424">
        <v>4876</v>
      </c>
      <c r="AO424">
        <v>63</v>
      </c>
    </row>
    <row r="425" spans="1:41" x14ac:dyDescent="0.3">
      <c r="A425">
        <v>6</v>
      </c>
      <c r="B425">
        <v>2024</v>
      </c>
      <c r="C425">
        <v>99</v>
      </c>
      <c r="D425">
        <v>99</v>
      </c>
      <c r="E425">
        <v>31915</v>
      </c>
      <c r="F425">
        <v>170</v>
      </c>
      <c r="G425">
        <v>99</v>
      </c>
      <c r="H425">
        <v>8873</v>
      </c>
      <c r="I425">
        <v>66.105405161726679</v>
      </c>
      <c r="J425">
        <v>10.381570953276452</v>
      </c>
      <c r="K425">
        <v>11.949124583996536</v>
      </c>
      <c r="L425">
        <v>13.07173959445039</v>
      </c>
      <c r="M425">
        <v>51.570626537404237</v>
      </c>
      <c r="N425">
        <v>52.434748931623936</v>
      </c>
      <c r="O425">
        <v>10.893190689605312</v>
      </c>
      <c r="P425">
        <v>48.618655097613875</v>
      </c>
      <c r="Q425">
        <v>47.533844373734439</v>
      </c>
      <c r="R425">
        <v>130.12201821598961</v>
      </c>
      <c r="S425">
        <v>126.66329333526096</v>
      </c>
      <c r="T425">
        <v>79.569395934726757</v>
      </c>
      <c r="U425">
        <v>73.579301460062993</v>
      </c>
      <c r="V425">
        <v>1.5675536307200852</v>
      </c>
      <c r="W425">
        <v>62.0406852248394</v>
      </c>
      <c r="X425">
        <v>99</v>
      </c>
      <c r="Y425">
        <v>1872</v>
      </c>
      <c r="AD425">
        <v>6913</v>
      </c>
      <c r="AE425">
        <v>6911</v>
      </c>
      <c r="AF425">
        <v>6913</v>
      </c>
      <c r="AG425">
        <v>6917</v>
      </c>
      <c r="AH425">
        <v>6915</v>
      </c>
      <c r="AI425">
        <v>6914</v>
      </c>
      <c r="AJ425">
        <v>6917</v>
      </c>
      <c r="AK425">
        <v>6917</v>
      </c>
      <c r="AL425">
        <v>6986</v>
      </c>
      <c r="AM425">
        <v>6986</v>
      </c>
      <c r="AO425">
        <v>65</v>
      </c>
    </row>
    <row r="426" spans="1:41" x14ac:dyDescent="0.3">
      <c r="A426">
        <v>6</v>
      </c>
      <c r="B426">
        <v>2024</v>
      </c>
      <c r="C426">
        <v>99</v>
      </c>
      <c r="D426">
        <v>99</v>
      </c>
      <c r="E426">
        <v>31915</v>
      </c>
      <c r="F426">
        <v>170</v>
      </c>
      <c r="G426">
        <v>99</v>
      </c>
      <c r="H426">
        <v>12556</v>
      </c>
      <c r="I426">
        <v>68.117621057662063</v>
      </c>
      <c r="J426">
        <v>10.644867156001238</v>
      </c>
      <c r="K426">
        <v>12.295088408644411</v>
      </c>
      <c r="L426">
        <v>13.007692859705781</v>
      </c>
      <c r="M426">
        <v>52.39838692999696</v>
      </c>
      <c r="N426">
        <v>53.285044915558629</v>
      </c>
      <c r="O426">
        <v>11.039979328165357</v>
      </c>
      <c r="P426">
        <v>48.35815492812079</v>
      </c>
      <c r="Q426">
        <v>47.281017369727046</v>
      </c>
      <c r="R426">
        <v>129.76400661567089</v>
      </c>
      <c r="S426">
        <v>127.5084237726098</v>
      </c>
      <c r="T426">
        <v>80.833572306431904</v>
      </c>
      <c r="U426">
        <v>74.990188447357468</v>
      </c>
      <c r="V426">
        <v>1.650221252643167</v>
      </c>
      <c r="W426">
        <v>61.964956992672811</v>
      </c>
      <c r="X426">
        <v>99</v>
      </c>
      <c r="Y426">
        <v>2783</v>
      </c>
      <c r="AD426">
        <v>9673</v>
      </c>
      <c r="AE426">
        <v>9671</v>
      </c>
      <c r="AF426">
        <v>9671</v>
      </c>
      <c r="AG426">
        <v>9675</v>
      </c>
      <c r="AH426">
        <v>9669</v>
      </c>
      <c r="AI426">
        <v>9672</v>
      </c>
      <c r="AJ426">
        <v>9674</v>
      </c>
      <c r="AK426">
        <v>9675</v>
      </c>
      <c r="AL426">
        <v>9764</v>
      </c>
      <c r="AM426">
        <v>9764</v>
      </c>
      <c r="AO426">
        <v>67</v>
      </c>
    </row>
    <row r="427" spans="1:41" x14ac:dyDescent="0.3">
      <c r="A427">
        <v>6</v>
      </c>
      <c r="B427">
        <v>2024</v>
      </c>
      <c r="C427">
        <v>99</v>
      </c>
      <c r="D427">
        <v>99</v>
      </c>
      <c r="E427">
        <v>31915</v>
      </c>
      <c r="F427">
        <v>170</v>
      </c>
      <c r="G427">
        <v>99</v>
      </c>
      <c r="H427">
        <v>17138</v>
      </c>
      <c r="I427">
        <v>70.102268642782292</v>
      </c>
      <c r="J427">
        <v>10.990751970891456</v>
      </c>
      <c r="K427">
        <v>12.709530303030277</v>
      </c>
      <c r="L427">
        <v>13.056163456533023</v>
      </c>
      <c r="M427">
        <v>53.310515151515162</v>
      </c>
      <c r="N427">
        <v>53.818757812499989</v>
      </c>
      <c r="O427">
        <v>11.038249545729824</v>
      </c>
      <c r="P427">
        <v>48.158094083781549</v>
      </c>
      <c r="Q427">
        <v>47.184517497348871</v>
      </c>
      <c r="R427">
        <v>130.22630224106601</v>
      </c>
      <c r="S427">
        <v>127.72251665657178</v>
      </c>
      <c r="T427">
        <v>82.124377585558307</v>
      </c>
      <c r="U427">
        <v>76.477201955622533</v>
      </c>
      <c r="V427">
        <v>1.7187783321388244</v>
      </c>
      <c r="W427">
        <v>61.761057299568208</v>
      </c>
      <c r="X427">
        <v>99</v>
      </c>
      <c r="Y427">
        <v>3840</v>
      </c>
      <c r="AD427">
        <v>13192</v>
      </c>
      <c r="AE427">
        <v>13200</v>
      </c>
      <c r="AF427">
        <v>13204</v>
      </c>
      <c r="AG427">
        <v>13208</v>
      </c>
      <c r="AH427">
        <v>13201</v>
      </c>
      <c r="AI427">
        <v>13202</v>
      </c>
      <c r="AJ427">
        <v>13208</v>
      </c>
      <c r="AK427">
        <v>13208</v>
      </c>
      <c r="AL427">
        <v>13295</v>
      </c>
      <c r="AM427">
        <v>13295</v>
      </c>
      <c r="AO427">
        <v>69</v>
      </c>
    </row>
    <row r="428" spans="1:41" x14ac:dyDescent="0.3">
      <c r="A428">
        <v>6</v>
      </c>
      <c r="B428">
        <v>2024</v>
      </c>
      <c r="C428">
        <v>99</v>
      </c>
      <c r="D428">
        <v>99</v>
      </c>
      <c r="E428">
        <v>31915</v>
      </c>
      <c r="F428">
        <v>170</v>
      </c>
      <c r="G428">
        <v>99</v>
      </c>
      <c r="H428">
        <v>25080</v>
      </c>
      <c r="I428">
        <v>72.077567783092903</v>
      </c>
      <c r="J428">
        <v>11.225160434897951</v>
      </c>
      <c r="K428">
        <v>13.058373966504076</v>
      </c>
      <c r="L428">
        <v>13.220860534124679</v>
      </c>
      <c r="M428">
        <v>54.165200339198911</v>
      </c>
      <c r="N428">
        <v>54.487204815303379</v>
      </c>
      <c r="O428">
        <v>11.132965984952898</v>
      </c>
      <c r="P428">
        <v>48.035138859444565</v>
      </c>
      <c r="Q428">
        <v>47.097509273979853</v>
      </c>
      <c r="R428">
        <v>130.88570974407881</v>
      </c>
      <c r="S428">
        <v>128.97859602649001</v>
      </c>
      <c r="T428">
        <v>83.347631080227188</v>
      </c>
      <c r="U428">
        <v>77.794093493366944</v>
      </c>
      <c r="V428">
        <v>1.8332135316061215</v>
      </c>
      <c r="W428">
        <v>61.594298245614013</v>
      </c>
      <c r="X428">
        <v>99</v>
      </c>
      <c r="Y428">
        <v>6064</v>
      </c>
      <c r="AD428">
        <v>18855</v>
      </c>
      <c r="AE428">
        <v>18868</v>
      </c>
      <c r="AF428">
        <v>18870</v>
      </c>
      <c r="AG428">
        <v>18874</v>
      </c>
      <c r="AH428">
        <v>18868</v>
      </c>
      <c r="AI428">
        <v>18870</v>
      </c>
      <c r="AJ428">
        <v>18873</v>
      </c>
      <c r="AK428">
        <v>18875</v>
      </c>
      <c r="AL428">
        <v>18996</v>
      </c>
      <c r="AM428">
        <v>18996</v>
      </c>
      <c r="AO428">
        <v>71</v>
      </c>
    </row>
    <row r="429" spans="1:41" x14ac:dyDescent="0.3">
      <c r="A429">
        <v>6</v>
      </c>
      <c r="B429">
        <v>2024</v>
      </c>
      <c r="C429">
        <v>99</v>
      </c>
      <c r="D429">
        <v>99</v>
      </c>
      <c r="E429">
        <v>31915</v>
      </c>
      <c r="F429">
        <v>170</v>
      </c>
      <c r="G429">
        <v>99</v>
      </c>
      <c r="H429">
        <v>32657</v>
      </c>
      <c r="I429">
        <v>74.087231527692893</v>
      </c>
      <c r="J429">
        <v>11.501657594237264</v>
      </c>
      <c r="K429">
        <v>13.417234747739277</v>
      </c>
      <c r="L429">
        <v>13.376347060282789</v>
      </c>
      <c r="M429">
        <v>54.986750685380223</v>
      </c>
      <c r="N429">
        <v>55.144417276902033</v>
      </c>
      <c r="O429">
        <v>11.235880235602171</v>
      </c>
      <c r="P429">
        <v>47.876381498158011</v>
      </c>
      <c r="Q429">
        <v>46.924244904641057</v>
      </c>
      <c r="R429">
        <v>131.02716079682577</v>
      </c>
      <c r="S429">
        <v>129.50480631570335</v>
      </c>
      <c r="T429">
        <v>84.360789259559809</v>
      </c>
      <c r="U429">
        <v>79.139446704637891</v>
      </c>
      <c r="V429">
        <v>1.9155771535020141</v>
      </c>
      <c r="W429">
        <v>61.392993845117424</v>
      </c>
      <c r="X429">
        <v>99</v>
      </c>
      <c r="Y429">
        <v>8057</v>
      </c>
      <c r="AD429">
        <v>24433</v>
      </c>
      <c r="AE429">
        <v>24439</v>
      </c>
      <c r="AF429">
        <v>24439</v>
      </c>
      <c r="AG429">
        <v>24448</v>
      </c>
      <c r="AH429">
        <v>24430</v>
      </c>
      <c r="AI429">
        <v>24434</v>
      </c>
      <c r="AJ429">
        <v>24447</v>
      </c>
      <c r="AK429">
        <v>24447</v>
      </c>
      <c r="AL429">
        <v>24580</v>
      </c>
      <c r="AM429">
        <v>24580</v>
      </c>
      <c r="AO429">
        <v>73</v>
      </c>
    </row>
    <row r="430" spans="1:41" x14ac:dyDescent="0.3">
      <c r="A430">
        <v>6</v>
      </c>
      <c r="B430">
        <v>2024</v>
      </c>
      <c r="C430">
        <v>99</v>
      </c>
      <c r="D430">
        <v>99</v>
      </c>
      <c r="E430">
        <v>31915</v>
      </c>
      <c r="F430">
        <v>170</v>
      </c>
      <c r="G430">
        <v>99</v>
      </c>
      <c r="H430">
        <v>44295</v>
      </c>
      <c r="I430">
        <v>76.06002347894038</v>
      </c>
      <c r="J430">
        <v>11.80009461633079</v>
      </c>
      <c r="K430">
        <v>13.777214391574352</v>
      </c>
      <c r="L430">
        <v>13.484838553438831</v>
      </c>
      <c r="M430">
        <v>55.762942641818469</v>
      </c>
      <c r="N430">
        <v>55.857705103359081</v>
      </c>
      <c r="O430">
        <v>11.294788941080197</v>
      </c>
      <c r="P430">
        <v>47.710577772171057</v>
      </c>
      <c r="Q430">
        <v>46.840113528855248</v>
      </c>
      <c r="R430">
        <v>131.47005232961351</v>
      </c>
      <c r="S430">
        <v>130.01771641132336</v>
      </c>
      <c r="T430">
        <v>85.394160263446722</v>
      </c>
      <c r="U430">
        <v>80.350860906382906</v>
      </c>
      <c r="V430">
        <v>1.9771197752435601</v>
      </c>
      <c r="W430">
        <v>61.207156563946256</v>
      </c>
      <c r="X430">
        <v>99</v>
      </c>
      <c r="Y430">
        <v>12384</v>
      </c>
      <c r="AD430">
        <v>31707</v>
      </c>
      <c r="AE430">
        <v>31713</v>
      </c>
      <c r="AF430">
        <v>31718</v>
      </c>
      <c r="AG430">
        <v>31721</v>
      </c>
      <c r="AH430">
        <v>31708</v>
      </c>
      <c r="AI430">
        <v>31710</v>
      </c>
      <c r="AJ430">
        <v>31722</v>
      </c>
      <c r="AK430">
        <v>31722</v>
      </c>
      <c r="AL430">
        <v>31885</v>
      </c>
      <c r="AM430">
        <v>31885</v>
      </c>
      <c r="AO430">
        <v>75</v>
      </c>
    </row>
    <row r="431" spans="1:41" x14ac:dyDescent="0.3">
      <c r="A431">
        <v>6</v>
      </c>
      <c r="B431">
        <v>2024</v>
      </c>
      <c r="C431">
        <v>99</v>
      </c>
      <c r="D431">
        <v>99</v>
      </c>
      <c r="E431">
        <v>31915</v>
      </c>
      <c r="F431">
        <v>170</v>
      </c>
      <c r="G431">
        <v>99</v>
      </c>
      <c r="H431">
        <v>55826</v>
      </c>
      <c r="I431">
        <v>78.090493318526015</v>
      </c>
      <c r="J431">
        <v>12.083409137895401</v>
      </c>
      <c r="K431">
        <v>14.161283488774684</v>
      </c>
      <c r="L431">
        <v>13.6776957706433</v>
      </c>
      <c r="M431">
        <v>56.620141059756691</v>
      </c>
      <c r="N431">
        <v>56.52972742356004</v>
      </c>
      <c r="O431">
        <v>11.357127728270804</v>
      </c>
      <c r="P431">
        <v>47.352912295209059</v>
      </c>
      <c r="Q431">
        <v>46.553674798428794</v>
      </c>
      <c r="R431">
        <v>131.28815004262577</v>
      </c>
      <c r="S431">
        <v>130.68915637753784</v>
      </c>
      <c r="T431">
        <v>86.242622613878623</v>
      </c>
      <c r="U431">
        <v>81.6217557742211</v>
      </c>
      <c r="V431">
        <v>2.0778743508792861</v>
      </c>
      <c r="W431">
        <v>61.01382868197615</v>
      </c>
      <c r="X431">
        <v>99</v>
      </c>
      <c r="Y431">
        <v>16876</v>
      </c>
      <c r="AD431">
        <v>38696</v>
      </c>
      <c r="AE431">
        <v>38707</v>
      </c>
      <c r="AF431">
        <v>38709</v>
      </c>
      <c r="AG431">
        <v>38715</v>
      </c>
      <c r="AH431">
        <v>38698</v>
      </c>
      <c r="AI431">
        <v>38696</v>
      </c>
      <c r="AJ431">
        <v>38709</v>
      </c>
      <c r="AK431">
        <v>38714</v>
      </c>
      <c r="AL431">
        <v>38923</v>
      </c>
      <c r="AM431">
        <v>38923</v>
      </c>
      <c r="AO431">
        <v>77</v>
      </c>
    </row>
    <row r="432" spans="1:41" x14ac:dyDescent="0.3">
      <c r="A432">
        <v>6</v>
      </c>
      <c r="B432">
        <v>2024</v>
      </c>
      <c r="C432">
        <v>99</v>
      </c>
      <c r="D432">
        <v>99</v>
      </c>
      <c r="E432">
        <v>31915</v>
      </c>
      <c r="F432">
        <v>170</v>
      </c>
      <c r="G432">
        <v>99</v>
      </c>
      <c r="H432">
        <v>63272</v>
      </c>
      <c r="I432">
        <v>80.063148312052348</v>
      </c>
      <c r="J432">
        <v>12.324360575366503</v>
      </c>
      <c r="K432">
        <v>14.493066056276128</v>
      </c>
      <c r="L432">
        <v>13.839791993521944</v>
      </c>
      <c r="M432">
        <v>57.487715890962846</v>
      </c>
      <c r="N432">
        <v>57.227116241393006</v>
      </c>
      <c r="O432">
        <v>11.381452116224802</v>
      </c>
      <c r="P432">
        <v>47.147604291924885</v>
      </c>
      <c r="Q432">
        <v>46.386397798487614</v>
      </c>
      <c r="R432">
        <v>131.13519824297771</v>
      </c>
      <c r="S432">
        <v>131.02660594993179</v>
      </c>
      <c r="T432">
        <v>87.213741546671486</v>
      </c>
      <c r="U432">
        <v>82.858701752771623</v>
      </c>
      <c r="V432">
        <v>2.1687054809096242</v>
      </c>
      <c r="W432">
        <v>60.835503856366159</v>
      </c>
      <c r="X432">
        <v>99</v>
      </c>
      <c r="Y432">
        <v>19752</v>
      </c>
      <c r="AD432">
        <v>43242</v>
      </c>
      <c r="AE432">
        <v>43251</v>
      </c>
      <c r="AF432">
        <v>43249</v>
      </c>
      <c r="AG432">
        <v>43261</v>
      </c>
      <c r="AH432">
        <v>43244</v>
      </c>
      <c r="AI432">
        <v>43243</v>
      </c>
      <c r="AJ432">
        <v>43255</v>
      </c>
      <c r="AK432">
        <v>43261</v>
      </c>
      <c r="AL432">
        <v>43474</v>
      </c>
      <c r="AM432">
        <v>43474</v>
      </c>
      <c r="AO432">
        <v>79</v>
      </c>
    </row>
    <row r="433" spans="1:41" x14ac:dyDescent="0.3">
      <c r="A433">
        <v>6</v>
      </c>
      <c r="B433">
        <v>2024</v>
      </c>
      <c r="C433">
        <v>99</v>
      </c>
      <c r="D433">
        <v>99</v>
      </c>
      <c r="E433">
        <v>31915</v>
      </c>
      <c r="F433">
        <v>170</v>
      </c>
      <c r="G433">
        <v>99</v>
      </c>
      <c r="H433">
        <v>74844</v>
      </c>
      <c r="I433">
        <v>82.046115119447379</v>
      </c>
      <c r="J433">
        <v>12.585669959990048</v>
      </c>
      <c r="K433">
        <v>14.862278822016858</v>
      </c>
      <c r="L433">
        <v>13.986737208574523</v>
      </c>
      <c r="M433">
        <v>58.258048123431934</v>
      </c>
      <c r="N433">
        <v>57.885241206620009</v>
      </c>
      <c r="O433">
        <v>11.474676649394269</v>
      </c>
      <c r="P433">
        <v>46.933820527476122</v>
      </c>
      <c r="Q433">
        <v>46.19381443298969</v>
      </c>
      <c r="R433">
        <v>131.1335360006529</v>
      </c>
      <c r="S433">
        <v>131.32768223269471</v>
      </c>
      <c r="T433">
        <v>88.000715011172019</v>
      </c>
      <c r="U433">
        <v>84.101913467398489</v>
      </c>
      <c r="V433">
        <v>2.2766088620268041</v>
      </c>
      <c r="W433">
        <v>60.664635775746881</v>
      </c>
      <c r="X433">
        <v>99</v>
      </c>
      <c r="Y433">
        <v>25559</v>
      </c>
      <c r="AD433">
        <v>48988</v>
      </c>
      <c r="AE433">
        <v>48999</v>
      </c>
      <c r="AF433">
        <v>49001</v>
      </c>
      <c r="AG433">
        <v>49018</v>
      </c>
      <c r="AH433">
        <v>48988</v>
      </c>
      <c r="AI433">
        <v>48985</v>
      </c>
      <c r="AJ433">
        <v>49013</v>
      </c>
      <c r="AK433">
        <v>49017</v>
      </c>
      <c r="AL433">
        <v>49230</v>
      </c>
      <c r="AM433">
        <v>49230</v>
      </c>
      <c r="AO433">
        <v>81</v>
      </c>
    </row>
    <row r="434" spans="1:41" x14ac:dyDescent="0.3">
      <c r="A434">
        <v>6</v>
      </c>
      <c r="B434">
        <v>2024</v>
      </c>
      <c r="C434">
        <v>99</v>
      </c>
      <c r="D434">
        <v>99</v>
      </c>
      <c r="E434">
        <v>31915</v>
      </c>
      <c r="F434">
        <v>170</v>
      </c>
      <c r="G434">
        <v>99</v>
      </c>
      <c r="H434">
        <v>77709</v>
      </c>
      <c r="I434">
        <v>84.046099808255747</v>
      </c>
      <c r="J434">
        <v>12.828337961760569</v>
      </c>
      <c r="K434">
        <v>15.170480147000076</v>
      </c>
      <c r="L434">
        <v>14.171056515544604</v>
      </c>
      <c r="M434">
        <v>59.101589837820626</v>
      </c>
      <c r="N434">
        <v>58.509310848832499</v>
      </c>
      <c r="O434">
        <v>11.522273253724419</v>
      </c>
      <c r="P434">
        <v>46.57585807328087</v>
      </c>
      <c r="Q434">
        <v>45.865439942459851</v>
      </c>
      <c r="R434">
        <v>130.23427795418689</v>
      </c>
      <c r="S434">
        <v>130.92405846878867</v>
      </c>
      <c r="T434">
        <v>88.650964636620543</v>
      </c>
      <c r="U434">
        <v>85.319567206333147</v>
      </c>
      <c r="V434">
        <v>2.3421421852395095</v>
      </c>
      <c r="W434">
        <v>60.498307789316563</v>
      </c>
      <c r="X434">
        <v>99</v>
      </c>
      <c r="Y434">
        <v>27367</v>
      </c>
      <c r="AD434">
        <v>50053</v>
      </c>
      <c r="AE434">
        <v>50068</v>
      </c>
      <c r="AF434">
        <v>50067</v>
      </c>
      <c r="AG434">
        <v>50078</v>
      </c>
      <c r="AH434">
        <v>50054</v>
      </c>
      <c r="AI434">
        <v>50052</v>
      </c>
      <c r="AJ434">
        <v>50073</v>
      </c>
      <c r="AK434">
        <v>50078</v>
      </c>
      <c r="AL434">
        <v>50278</v>
      </c>
      <c r="AM434">
        <v>50278</v>
      </c>
      <c r="AO434">
        <v>83</v>
      </c>
    </row>
    <row r="435" spans="1:41" x14ac:dyDescent="0.3">
      <c r="A435">
        <v>6</v>
      </c>
      <c r="B435">
        <v>2024</v>
      </c>
      <c r="C435">
        <v>99</v>
      </c>
      <c r="D435">
        <v>99</v>
      </c>
      <c r="E435">
        <v>31915</v>
      </c>
      <c r="F435">
        <v>170</v>
      </c>
      <c r="G435">
        <v>99</v>
      </c>
      <c r="H435">
        <v>73057</v>
      </c>
      <c r="I435">
        <v>86.045238786145262</v>
      </c>
      <c r="J435">
        <v>13.041424365504003</v>
      </c>
      <c r="K435">
        <v>15.470537671379972</v>
      </c>
      <c r="L435">
        <v>14.31017772196209</v>
      </c>
      <c r="M435">
        <v>59.880100571624986</v>
      </c>
      <c r="N435">
        <v>59.201860916564911</v>
      </c>
      <c r="O435">
        <v>11.596137154642957</v>
      </c>
      <c r="P435">
        <v>46.569356086657507</v>
      </c>
      <c r="Q435">
        <v>45.871173688736029</v>
      </c>
      <c r="R435">
        <v>131.16328635269852</v>
      </c>
      <c r="S435">
        <v>131.76163365273064</v>
      </c>
      <c r="T435">
        <v>89.510082397003302</v>
      </c>
      <c r="U435">
        <v>86.42103370786586</v>
      </c>
      <c r="V435">
        <v>2.4291133058759655</v>
      </c>
      <c r="W435">
        <v>60.356557208754801</v>
      </c>
      <c r="X435">
        <v>99</v>
      </c>
      <c r="Y435">
        <v>26272</v>
      </c>
      <c r="AD435">
        <v>46533</v>
      </c>
      <c r="AE435">
        <v>46534</v>
      </c>
      <c r="AF435">
        <v>46537</v>
      </c>
      <c r="AG435">
        <v>46546</v>
      </c>
      <c r="AH435">
        <v>46528</v>
      </c>
      <c r="AI435">
        <v>46520</v>
      </c>
      <c r="AJ435">
        <v>46544</v>
      </c>
      <c r="AK435">
        <v>46546</v>
      </c>
      <c r="AL435">
        <v>46725</v>
      </c>
      <c r="AM435">
        <v>46725</v>
      </c>
      <c r="AO435">
        <v>85</v>
      </c>
    </row>
    <row r="436" spans="1:41" x14ac:dyDescent="0.3">
      <c r="A436">
        <v>6</v>
      </c>
      <c r="B436">
        <v>2024</v>
      </c>
      <c r="C436">
        <v>99</v>
      </c>
      <c r="D436">
        <v>99</v>
      </c>
      <c r="E436">
        <v>31915</v>
      </c>
      <c r="F436">
        <v>170</v>
      </c>
      <c r="G436">
        <v>99</v>
      </c>
      <c r="H436">
        <v>85900</v>
      </c>
      <c r="I436">
        <v>88.486985564603501</v>
      </c>
      <c r="J436">
        <v>13.315060240964035</v>
      </c>
      <c r="K436">
        <v>15.833956960592827</v>
      </c>
      <c r="L436">
        <v>14.567006820396278</v>
      </c>
      <c r="M436">
        <v>60.812977531166247</v>
      </c>
      <c r="N436">
        <v>59.932506496881814</v>
      </c>
      <c r="O436">
        <v>11.647708029196975</v>
      </c>
      <c r="P436">
        <v>46.369383842994061</v>
      </c>
      <c r="Q436">
        <v>45.739582192030973</v>
      </c>
      <c r="R436">
        <v>131.2369151032922</v>
      </c>
      <c r="S436">
        <v>132.28167369208589</v>
      </c>
      <c r="T436">
        <v>90.22261059133443</v>
      </c>
      <c r="U436">
        <v>87.580190753020148</v>
      </c>
      <c r="V436">
        <v>2.5188967196287937</v>
      </c>
      <c r="W436">
        <v>60.139615832363198</v>
      </c>
      <c r="X436">
        <v>99</v>
      </c>
      <c r="Y436">
        <v>30784</v>
      </c>
      <c r="AD436">
        <v>54780</v>
      </c>
      <c r="AE436">
        <v>54787</v>
      </c>
      <c r="AF436">
        <v>54792</v>
      </c>
      <c r="AG436">
        <v>54800</v>
      </c>
      <c r="AH436">
        <v>54775</v>
      </c>
      <c r="AI436">
        <v>54762</v>
      </c>
      <c r="AJ436">
        <v>54796</v>
      </c>
      <c r="AK436">
        <v>54801</v>
      </c>
      <c r="AL436">
        <v>55045</v>
      </c>
      <c r="AM436">
        <v>55045</v>
      </c>
      <c r="AO436">
        <v>87</v>
      </c>
    </row>
    <row r="437" spans="1:41" x14ac:dyDescent="0.3">
      <c r="A437">
        <v>6</v>
      </c>
      <c r="B437">
        <v>2024</v>
      </c>
      <c r="C437">
        <v>99</v>
      </c>
      <c r="D437">
        <v>99</v>
      </c>
      <c r="E437">
        <v>31915</v>
      </c>
      <c r="F437">
        <v>170</v>
      </c>
      <c r="G437">
        <v>99</v>
      </c>
      <c r="H437">
        <v>80727</v>
      </c>
      <c r="I437">
        <v>92.181658924528151</v>
      </c>
      <c r="J437">
        <v>13.747820883614295</v>
      </c>
      <c r="K437">
        <v>16.374842942901136</v>
      </c>
      <c r="L437">
        <v>14.896718553770972</v>
      </c>
      <c r="M437">
        <v>61.94879240541551</v>
      </c>
      <c r="N437">
        <v>60.952904377727549</v>
      </c>
      <c r="O437">
        <v>11.79545844215408</v>
      </c>
      <c r="P437">
        <v>46.367880504148062</v>
      </c>
      <c r="Q437">
        <v>45.745516924979555</v>
      </c>
      <c r="R437">
        <v>133.171511743829</v>
      </c>
      <c r="S437">
        <v>133.76722023963796</v>
      </c>
      <c r="T437">
        <v>91.384508243883687</v>
      </c>
      <c r="U437">
        <v>89.093470367651435</v>
      </c>
      <c r="V437">
        <v>2.6270220592868458</v>
      </c>
      <c r="W437">
        <v>59.820456600641677</v>
      </c>
      <c r="X437">
        <v>99</v>
      </c>
      <c r="Y437">
        <v>30244</v>
      </c>
      <c r="AD437">
        <v>50135</v>
      </c>
      <c r="AE437">
        <v>50141</v>
      </c>
      <c r="AF437">
        <v>50151</v>
      </c>
      <c r="AG437">
        <v>50159</v>
      </c>
      <c r="AH437">
        <v>50144</v>
      </c>
      <c r="AI437">
        <v>50133</v>
      </c>
      <c r="AJ437">
        <v>50154</v>
      </c>
      <c r="AK437">
        <v>50159</v>
      </c>
      <c r="AL437">
        <v>50401</v>
      </c>
      <c r="AM437">
        <v>50401</v>
      </c>
      <c r="AO437">
        <v>90</v>
      </c>
    </row>
    <row r="438" spans="1:41" x14ac:dyDescent="0.3">
      <c r="A438">
        <v>6</v>
      </c>
      <c r="B438">
        <v>2024</v>
      </c>
      <c r="C438">
        <v>99</v>
      </c>
      <c r="D438">
        <v>99</v>
      </c>
      <c r="E438">
        <v>31915</v>
      </c>
      <c r="F438">
        <v>170</v>
      </c>
      <c r="G438">
        <v>99</v>
      </c>
      <c r="H438">
        <v>32853</v>
      </c>
      <c r="I438">
        <v>97.083344595628091</v>
      </c>
      <c r="J438">
        <v>14.382829307895213</v>
      </c>
      <c r="K438">
        <v>17.133424601967359</v>
      </c>
      <c r="L438">
        <v>15.332474584103419</v>
      </c>
      <c r="M438">
        <v>63.53014907210229</v>
      </c>
      <c r="N438">
        <v>62.019742681048086</v>
      </c>
      <c r="O438">
        <v>11.914427608574629</v>
      </c>
      <c r="P438">
        <v>46.181490872210944</v>
      </c>
      <c r="Q438">
        <v>45.650899873257281</v>
      </c>
      <c r="R438">
        <v>134.42112733171123</v>
      </c>
      <c r="S438">
        <v>135.3285866315309</v>
      </c>
      <c r="T438">
        <v>92.379443772672644</v>
      </c>
      <c r="U438">
        <v>90.616424828698641</v>
      </c>
      <c r="V438">
        <v>2.7505952940721441</v>
      </c>
      <c r="W438">
        <v>59.358445195263741</v>
      </c>
      <c r="X438">
        <v>99</v>
      </c>
      <c r="Y438">
        <v>12980</v>
      </c>
      <c r="AD438">
        <v>19708</v>
      </c>
      <c r="AE438">
        <v>19722</v>
      </c>
      <c r="AF438">
        <v>19727</v>
      </c>
      <c r="AG438">
        <v>19733</v>
      </c>
      <c r="AH438">
        <v>19720</v>
      </c>
      <c r="AI438">
        <v>19725</v>
      </c>
      <c r="AJ438">
        <v>19728</v>
      </c>
      <c r="AK438">
        <v>19733</v>
      </c>
      <c r="AL438">
        <v>19848</v>
      </c>
      <c r="AM438">
        <v>19848</v>
      </c>
      <c r="AO438">
        <v>95</v>
      </c>
    </row>
    <row r="439" spans="1:41" x14ac:dyDescent="0.3">
      <c r="A439">
        <v>6</v>
      </c>
      <c r="B439">
        <v>2024</v>
      </c>
      <c r="C439">
        <v>99</v>
      </c>
      <c r="D439">
        <v>99</v>
      </c>
      <c r="E439">
        <v>31915</v>
      </c>
      <c r="F439">
        <v>170</v>
      </c>
      <c r="G439">
        <v>99</v>
      </c>
      <c r="H439">
        <v>11030</v>
      </c>
      <c r="I439">
        <v>102.08737443336382</v>
      </c>
      <c r="J439">
        <v>14.995040369088819</v>
      </c>
      <c r="K439">
        <v>17.851721653940309</v>
      </c>
      <c r="L439">
        <v>15.808585933630544</v>
      </c>
      <c r="M439">
        <v>64.856418383518402</v>
      </c>
      <c r="N439">
        <v>63.110812018872707</v>
      </c>
      <c r="O439">
        <v>12.04311411713914</v>
      </c>
      <c r="P439">
        <v>45.875467895191491</v>
      </c>
      <c r="Q439">
        <v>45.38410596026489</v>
      </c>
      <c r="R439">
        <v>134.87795048934944</v>
      </c>
      <c r="S439">
        <v>136.78831486544823</v>
      </c>
      <c r="T439">
        <v>93.048439736616245</v>
      </c>
      <c r="U439">
        <v>91.469481820784623</v>
      </c>
      <c r="V439">
        <v>2.85668128485149</v>
      </c>
      <c r="W439">
        <v>58.927289211242091</v>
      </c>
      <c r="X439">
        <v>99</v>
      </c>
      <c r="Y439">
        <v>4027</v>
      </c>
      <c r="AD439">
        <v>6936</v>
      </c>
      <c r="AE439">
        <v>6941</v>
      </c>
      <c r="AF439">
        <v>6946</v>
      </c>
      <c r="AG439">
        <v>6949</v>
      </c>
      <c r="AH439">
        <v>6946</v>
      </c>
      <c r="AI439">
        <v>6946</v>
      </c>
      <c r="AJ439">
        <v>6948</v>
      </c>
      <c r="AK439">
        <v>6949</v>
      </c>
      <c r="AL439">
        <v>6986</v>
      </c>
      <c r="AM439">
        <v>6986</v>
      </c>
      <c r="AO439">
        <v>100</v>
      </c>
    </row>
    <row r="440" spans="1:41" x14ac:dyDescent="0.3">
      <c r="A440">
        <v>6</v>
      </c>
      <c r="B440">
        <v>2024</v>
      </c>
      <c r="C440">
        <v>99</v>
      </c>
      <c r="D440">
        <v>99</v>
      </c>
      <c r="E440">
        <v>31915</v>
      </c>
      <c r="F440">
        <v>170</v>
      </c>
      <c r="G440">
        <v>99</v>
      </c>
      <c r="H440">
        <v>4097</v>
      </c>
      <c r="I440">
        <v>107.13545277031945</v>
      </c>
      <c r="J440">
        <v>15.35439429928743</v>
      </c>
      <c r="K440">
        <v>18.294424673784128</v>
      </c>
      <c r="L440">
        <v>16.472391445236589</v>
      </c>
      <c r="M440">
        <v>65.607829181494637</v>
      </c>
      <c r="N440">
        <v>63.668535156249924</v>
      </c>
      <c r="O440">
        <v>12.229102412020556</v>
      </c>
      <c r="P440">
        <v>45.382759984183487</v>
      </c>
      <c r="Q440">
        <v>44.905421448357743</v>
      </c>
      <c r="R440">
        <v>136.22775800711747</v>
      </c>
      <c r="S440">
        <v>136.8533017002768</v>
      </c>
      <c r="T440">
        <v>92.8419443355547</v>
      </c>
      <c r="U440">
        <v>91.185495883966965</v>
      </c>
      <c r="V440">
        <v>2.9400303744966987</v>
      </c>
      <c r="W440">
        <v>58.415181840370991</v>
      </c>
      <c r="X440">
        <v>99</v>
      </c>
      <c r="Y440">
        <v>1536</v>
      </c>
      <c r="AD440">
        <v>2526</v>
      </c>
      <c r="AE440">
        <v>2529</v>
      </c>
      <c r="AF440">
        <v>2527</v>
      </c>
      <c r="AG440">
        <v>2529</v>
      </c>
      <c r="AH440">
        <v>2529</v>
      </c>
      <c r="AI440">
        <v>2527</v>
      </c>
      <c r="AJ440">
        <v>2529</v>
      </c>
      <c r="AK440">
        <v>2529</v>
      </c>
      <c r="AL440">
        <v>2551</v>
      </c>
      <c r="AM440">
        <v>2551</v>
      </c>
      <c r="AO440">
        <v>105</v>
      </c>
    </row>
    <row r="441" spans="1:41" x14ac:dyDescent="0.3">
      <c r="A441">
        <v>6</v>
      </c>
      <c r="B441">
        <v>2024</v>
      </c>
      <c r="C441">
        <v>99</v>
      </c>
      <c r="D441">
        <v>99</v>
      </c>
      <c r="E441">
        <v>31915</v>
      </c>
      <c r="F441">
        <v>170</v>
      </c>
      <c r="G441">
        <v>99</v>
      </c>
      <c r="H441">
        <v>1703</v>
      </c>
      <c r="I441">
        <v>112.16721080446263</v>
      </c>
      <c r="J441">
        <v>15.561560975609757</v>
      </c>
      <c r="K441">
        <v>18.739766081871363</v>
      </c>
      <c r="L441">
        <v>16.566107784431157</v>
      </c>
      <c r="M441">
        <v>66.666666666666686</v>
      </c>
      <c r="N441">
        <v>63.851475903614443</v>
      </c>
      <c r="O441">
        <v>12.442843232716678</v>
      </c>
      <c r="P441">
        <v>44.858536585365854</v>
      </c>
      <c r="Q441">
        <v>44.710526315789473</v>
      </c>
      <c r="R441">
        <v>136.18421052631578</v>
      </c>
      <c r="S441">
        <v>136.95715676728335</v>
      </c>
      <c r="T441">
        <v>93.175822050290151</v>
      </c>
      <c r="U441">
        <v>91.045261121856868</v>
      </c>
      <c r="V441">
        <v>3.1782051062616041</v>
      </c>
      <c r="W441">
        <v>58.489724016441585</v>
      </c>
      <c r="X441">
        <v>99</v>
      </c>
      <c r="Y441">
        <v>664</v>
      </c>
      <c r="AD441">
        <v>1025</v>
      </c>
      <c r="AE441">
        <v>1026</v>
      </c>
      <c r="AF441">
        <v>1026</v>
      </c>
      <c r="AG441">
        <v>1027</v>
      </c>
      <c r="AH441">
        <v>1025</v>
      </c>
      <c r="AI441">
        <v>1026</v>
      </c>
      <c r="AJ441">
        <v>1026</v>
      </c>
      <c r="AK441">
        <v>1027</v>
      </c>
      <c r="AL441">
        <v>1034</v>
      </c>
      <c r="AM441">
        <v>1034</v>
      </c>
      <c r="AO441">
        <v>110</v>
      </c>
    </row>
    <row r="442" spans="1:41" x14ac:dyDescent="0.3">
      <c r="A442">
        <v>6</v>
      </c>
      <c r="B442">
        <v>2024</v>
      </c>
      <c r="C442">
        <v>99</v>
      </c>
      <c r="D442">
        <v>99</v>
      </c>
      <c r="E442">
        <v>31915</v>
      </c>
      <c r="F442">
        <v>170</v>
      </c>
      <c r="G442">
        <v>99</v>
      </c>
      <c r="H442">
        <v>905</v>
      </c>
      <c r="I442">
        <v>117.36206629834243</v>
      </c>
      <c r="J442">
        <v>15.987961165048548</v>
      </c>
      <c r="K442">
        <v>18.911025145067718</v>
      </c>
      <c r="L442">
        <v>16.56140211640211</v>
      </c>
      <c r="M442">
        <v>66.76208897485489</v>
      </c>
      <c r="N442">
        <v>64.777718832891281</v>
      </c>
      <c r="O442">
        <v>12.684719535783362</v>
      </c>
      <c r="P442">
        <v>42.835589941972927</v>
      </c>
      <c r="Q442">
        <v>42.628626692456471</v>
      </c>
      <c r="R442">
        <v>132.96711798839456</v>
      </c>
      <c r="S442">
        <v>133.51837524177952</v>
      </c>
      <c r="T442">
        <v>92.176045627376453</v>
      </c>
      <c r="U442">
        <v>90.407604562737674</v>
      </c>
      <c r="V442">
        <v>2.9230639800191724</v>
      </c>
      <c r="W442">
        <v>58.116022099447513</v>
      </c>
      <c r="X442">
        <v>99</v>
      </c>
      <c r="Y442">
        <v>377</v>
      </c>
      <c r="AD442">
        <v>515</v>
      </c>
      <c r="AE442">
        <v>517</v>
      </c>
      <c r="AF442">
        <v>516</v>
      </c>
      <c r="AG442">
        <v>517</v>
      </c>
      <c r="AH442">
        <v>517</v>
      </c>
      <c r="AI442">
        <v>517</v>
      </c>
      <c r="AJ442">
        <v>517</v>
      </c>
      <c r="AK442">
        <v>517</v>
      </c>
      <c r="AL442">
        <v>526</v>
      </c>
      <c r="AM442">
        <v>526</v>
      </c>
      <c r="AO442">
        <v>115</v>
      </c>
    </row>
    <row r="443" spans="1:41" x14ac:dyDescent="0.3">
      <c r="A443">
        <v>6</v>
      </c>
      <c r="B443">
        <v>2024</v>
      </c>
      <c r="C443">
        <v>99</v>
      </c>
      <c r="D443">
        <v>99</v>
      </c>
      <c r="E443">
        <v>31915</v>
      </c>
      <c r="F443">
        <v>170</v>
      </c>
      <c r="G443">
        <v>99</v>
      </c>
      <c r="H443">
        <v>513</v>
      </c>
      <c r="I443">
        <v>122.26964912280702</v>
      </c>
      <c r="J443">
        <v>16.25328947368422</v>
      </c>
      <c r="K443">
        <v>19.180263157894728</v>
      </c>
      <c r="L443">
        <v>17.825951219512188</v>
      </c>
      <c r="M443">
        <v>68.019736842105274</v>
      </c>
      <c r="N443">
        <v>65.884449999999958</v>
      </c>
      <c r="O443">
        <v>12.224262295081957</v>
      </c>
      <c r="P443">
        <v>41.970491803278691</v>
      </c>
      <c r="Q443">
        <v>41.819672131147527</v>
      </c>
      <c r="R443">
        <v>128.12786885245899</v>
      </c>
      <c r="S443">
        <v>133.28852459016397</v>
      </c>
      <c r="T443">
        <v>92.972638436482058</v>
      </c>
      <c r="U443">
        <v>90.944625407166114</v>
      </c>
      <c r="V443">
        <v>2.9269736842105099</v>
      </c>
      <c r="W443">
        <v>57.900584795321642</v>
      </c>
      <c r="X443">
        <v>99</v>
      </c>
      <c r="Y443">
        <v>200</v>
      </c>
      <c r="AD443">
        <v>304</v>
      </c>
      <c r="AE443">
        <v>304</v>
      </c>
      <c r="AF443">
        <v>303</v>
      </c>
      <c r="AG443">
        <v>305</v>
      </c>
      <c r="AH443">
        <v>305</v>
      </c>
      <c r="AI443">
        <v>305</v>
      </c>
      <c r="AJ443">
        <v>305</v>
      </c>
      <c r="AK443">
        <v>305</v>
      </c>
      <c r="AL443">
        <v>307</v>
      </c>
      <c r="AM443">
        <v>307</v>
      </c>
      <c r="AO443">
        <v>120</v>
      </c>
    </row>
    <row r="444" spans="1:41" x14ac:dyDescent="0.3">
      <c r="A444">
        <v>7</v>
      </c>
      <c r="B444">
        <v>2024</v>
      </c>
      <c r="C444">
        <v>99</v>
      </c>
      <c r="D444">
        <v>99</v>
      </c>
      <c r="E444">
        <v>31915</v>
      </c>
      <c r="F444">
        <v>99</v>
      </c>
      <c r="G444">
        <v>6</v>
      </c>
      <c r="H444">
        <v>62647</v>
      </c>
      <c r="I444">
        <v>84.276086644212754</v>
      </c>
      <c r="J444">
        <v>12.683504411741298</v>
      </c>
      <c r="K444">
        <v>15.371373666848196</v>
      </c>
      <c r="M444">
        <v>60.706607308714993</v>
      </c>
      <c r="O444">
        <v>10.985999743819756</v>
      </c>
      <c r="P444">
        <v>42.256590960053806</v>
      </c>
      <c r="Q444">
        <v>41.685760968811579</v>
      </c>
      <c r="R444">
        <v>114.705104393493</v>
      </c>
      <c r="S444">
        <v>120.0946906622262</v>
      </c>
      <c r="T444">
        <v>86.597947228119253</v>
      </c>
      <c r="U444">
        <v>86.440228582374559</v>
      </c>
      <c r="V444">
        <v>2.6878692551068983</v>
      </c>
      <c r="W444">
        <v>60.526936645010942</v>
      </c>
      <c r="X444">
        <v>99</v>
      </c>
      <c r="Y444">
        <v>0</v>
      </c>
      <c r="AD444">
        <v>62447</v>
      </c>
      <c r="AE444">
        <v>62446</v>
      </c>
      <c r="AF444">
        <v>62454</v>
      </c>
      <c r="AG444">
        <v>62456</v>
      </c>
      <c r="AH444">
        <v>62434</v>
      </c>
      <c r="AI444">
        <v>62427</v>
      </c>
      <c r="AJ444">
        <v>62456</v>
      </c>
      <c r="AK444">
        <v>62456</v>
      </c>
      <c r="AL444">
        <v>62647</v>
      </c>
      <c r="AM444">
        <v>62647</v>
      </c>
      <c r="AN444">
        <v>106</v>
      </c>
    </row>
    <row r="445" spans="1:41" x14ac:dyDescent="0.3">
      <c r="A445">
        <v>7</v>
      </c>
      <c r="B445">
        <v>2024</v>
      </c>
      <c r="C445">
        <v>99</v>
      </c>
      <c r="D445">
        <v>99</v>
      </c>
      <c r="E445">
        <v>31915</v>
      </c>
      <c r="F445">
        <v>99</v>
      </c>
      <c r="G445">
        <v>6</v>
      </c>
      <c r="H445">
        <v>175515</v>
      </c>
      <c r="I445">
        <v>84.076621314414865</v>
      </c>
      <c r="J445">
        <v>12.451741293532336</v>
      </c>
      <c r="K445">
        <v>14.432835820895527</v>
      </c>
      <c r="L445">
        <v>14.156619718309548</v>
      </c>
      <c r="M445">
        <v>48.786069651741293</v>
      </c>
      <c r="N445">
        <v>57.906888451998398</v>
      </c>
      <c r="O445">
        <v>10.874876847290649</v>
      </c>
      <c r="P445">
        <v>53.450495049504944</v>
      </c>
      <c r="Q445">
        <v>53.277227722772281</v>
      </c>
      <c r="R445">
        <v>134.40099009900987</v>
      </c>
      <c r="S445">
        <v>139.66995073891621</v>
      </c>
      <c r="T445">
        <v>75.701477832512282</v>
      </c>
      <c r="U445">
        <v>73.207881773399052</v>
      </c>
      <c r="V445">
        <v>1.9810945273631839</v>
      </c>
      <c r="W445">
        <v>60.632162493234198</v>
      </c>
      <c r="X445">
        <v>99</v>
      </c>
      <c r="Y445">
        <v>174974</v>
      </c>
      <c r="AD445">
        <v>201</v>
      </c>
      <c r="AE445">
        <v>201</v>
      </c>
      <c r="AF445">
        <v>200</v>
      </c>
      <c r="AG445">
        <v>203</v>
      </c>
      <c r="AH445">
        <v>202</v>
      </c>
      <c r="AI445">
        <v>202</v>
      </c>
      <c r="AJ445">
        <v>202</v>
      </c>
      <c r="AK445">
        <v>203</v>
      </c>
      <c r="AL445">
        <v>203</v>
      </c>
      <c r="AM445">
        <v>203</v>
      </c>
      <c r="AN445">
        <v>109</v>
      </c>
    </row>
    <row r="446" spans="1:41" x14ac:dyDescent="0.3">
      <c r="A446">
        <v>7</v>
      </c>
      <c r="B446">
        <v>2024</v>
      </c>
      <c r="C446">
        <v>99</v>
      </c>
      <c r="D446">
        <v>99</v>
      </c>
      <c r="E446">
        <v>31915</v>
      </c>
      <c r="F446">
        <v>99</v>
      </c>
      <c r="G446">
        <v>6</v>
      </c>
      <c r="H446">
        <v>80075</v>
      </c>
      <c r="I446">
        <v>81.934377770840854</v>
      </c>
      <c r="J446">
        <v>12.264818193177536</v>
      </c>
      <c r="K446">
        <v>14.624711100006252</v>
      </c>
      <c r="M446">
        <v>57.027671934537295</v>
      </c>
      <c r="O446">
        <v>11.412878002472311</v>
      </c>
      <c r="P446">
        <v>49.252073963018496</v>
      </c>
      <c r="Q446">
        <v>48.042358907737281</v>
      </c>
      <c r="R446">
        <v>134.39349873822556</v>
      </c>
      <c r="S446">
        <v>132.07333433260882</v>
      </c>
      <c r="T446">
        <v>87.032741804558</v>
      </c>
      <c r="U446">
        <v>82.85158413986899</v>
      </c>
      <c r="V446">
        <v>2.3598929068287222</v>
      </c>
      <c r="W446">
        <v>60.798613799562894</v>
      </c>
      <c r="X446">
        <v>99</v>
      </c>
      <c r="Y446">
        <v>0</v>
      </c>
      <c r="AD446">
        <v>80030</v>
      </c>
      <c r="AE446">
        <v>80045</v>
      </c>
      <c r="AF446">
        <v>80046</v>
      </c>
      <c r="AG446">
        <v>80059</v>
      </c>
      <c r="AH446">
        <v>80040</v>
      </c>
      <c r="AI446">
        <v>80054</v>
      </c>
      <c r="AJ446">
        <v>80046</v>
      </c>
      <c r="AK446">
        <v>80058</v>
      </c>
      <c r="AL446">
        <v>80075</v>
      </c>
      <c r="AM446">
        <v>80075</v>
      </c>
      <c r="AN446">
        <v>111</v>
      </c>
    </row>
    <row r="447" spans="1:41" x14ac:dyDescent="0.3">
      <c r="A447">
        <v>7</v>
      </c>
      <c r="B447">
        <v>2024</v>
      </c>
      <c r="C447">
        <v>99</v>
      </c>
      <c r="D447">
        <v>99</v>
      </c>
      <c r="E447">
        <v>31915</v>
      </c>
      <c r="F447">
        <v>99</v>
      </c>
      <c r="G447">
        <v>6</v>
      </c>
      <c r="H447">
        <v>21828</v>
      </c>
      <c r="I447">
        <v>80.598666849918075</v>
      </c>
      <c r="J447">
        <v>12.92456075797994</v>
      </c>
      <c r="K447">
        <v>14.409878132904195</v>
      </c>
      <c r="M447">
        <v>55.918215681765609</v>
      </c>
      <c r="O447">
        <v>11.971196101866408</v>
      </c>
      <c r="P447">
        <v>50.04886906951085</v>
      </c>
      <c r="Q447">
        <v>49.712197140361368</v>
      </c>
      <c r="R447">
        <v>126.2903240634337</v>
      </c>
      <c r="S447">
        <v>131.2499655251666</v>
      </c>
      <c r="T447">
        <v>84.752089059922753</v>
      </c>
      <c r="U447">
        <v>81.830437969580231</v>
      </c>
      <c r="V447">
        <v>1.4853173749242523</v>
      </c>
      <c r="W447">
        <v>60.53147333699836</v>
      </c>
      <c r="X447">
        <v>99</v>
      </c>
      <c r="Y447">
        <v>0</v>
      </c>
      <c r="AD447">
        <v>21742</v>
      </c>
      <c r="AE447">
        <v>21745</v>
      </c>
      <c r="AF447">
        <v>21746</v>
      </c>
      <c r="AG447">
        <v>21754</v>
      </c>
      <c r="AH447">
        <v>21752</v>
      </c>
      <c r="AI447">
        <v>21751</v>
      </c>
      <c r="AJ447">
        <v>21755</v>
      </c>
      <c r="AK447">
        <v>21755</v>
      </c>
      <c r="AL447">
        <v>21828</v>
      </c>
      <c r="AM447">
        <v>21828</v>
      </c>
      <c r="AN447">
        <v>116</v>
      </c>
    </row>
    <row r="448" spans="1:41" x14ac:dyDescent="0.3">
      <c r="A448">
        <v>7</v>
      </c>
      <c r="B448">
        <v>2024</v>
      </c>
      <c r="C448">
        <v>99</v>
      </c>
      <c r="D448">
        <v>99</v>
      </c>
      <c r="E448">
        <v>31915</v>
      </c>
      <c r="F448">
        <v>99</v>
      </c>
      <c r="G448">
        <v>6</v>
      </c>
      <c r="H448">
        <v>57567</v>
      </c>
      <c r="I448">
        <v>81.903373460489746</v>
      </c>
      <c r="J448">
        <v>12.500155498757739</v>
      </c>
      <c r="K448">
        <v>14.754546916602443</v>
      </c>
      <c r="M448">
        <v>58.019259841675392</v>
      </c>
      <c r="O448">
        <v>11.730517740379444</v>
      </c>
      <c r="P448">
        <v>42.298248122988902</v>
      </c>
      <c r="Q448">
        <v>42.529175014310248</v>
      </c>
      <c r="R448">
        <v>117.43885573383844</v>
      </c>
      <c r="S448">
        <v>123.05770536320436</v>
      </c>
      <c r="T448">
        <v>84.365136275991219</v>
      </c>
      <c r="U448">
        <v>81.784716938524241</v>
      </c>
      <c r="V448">
        <v>2.2543914178447082</v>
      </c>
      <c r="W448">
        <v>60.508242569527695</v>
      </c>
      <c r="X448">
        <v>99</v>
      </c>
      <c r="Y448">
        <v>0</v>
      </c>
      <c r="AD448">
        <v>55949</v>
      </c>
      <c r="AE448">
        <v>55961</v>
      </c>
      <c r="AF448">
        <v>55960</v>
      </c>
      <c r="AG448">
        <v>55974</v>
      </c>
      <c r="AH448">
        <v>55940</v>
      </c>
      <c r="AI448">
        <v>55904</v>
      </c>
      <c r="AJ448">
        <v>55966</v>
      </c>
      <c r="AK448">
        <v>55974</v>
      </c>
      <c r="AL448">
        <v>57567</v>
      </c>
      <c r="AM448">
        <v>57567</v>
      </c>
      <c r="AN448">
        <v>117</v>
      </c>
    </row>
    <row r="449" spans="1:40" x14ac:dyDescent="0.3">
      <c r="A449">
        <v>7</v>
      </c>
      <c r="B449">
        <v>2024</v>
      </c>
      <c r="C449">
        <v>99</v>
      </c>
      <c r="D449">
        <v>99</v>
      </c>
      <c r="E449">
        <v>31915</v>
      </c>
      <c r="F449">
        <v>99</v>
      </c>
      <c r="G449">
        <v>6</v>
      </c>
      <c r="H449">
        <v>89539</v>
      </c>
      <c r="I449">
        <v>81.871917265101786</v>
      </c>
      <c r="J449">
        <v>12.613160781855202</v>
      </c>
      <c r="K449">
        <v>15.06236116087431</v>
      </c>
      <c r="M449">
        <v>58.198041696523241</v>
      </c>
      <c r="O449">
        <v>11.43286246767908</v>
      </c>
      <c r="P449">
        <v>48.079355835778443</v>
      </c>
      <c r="Q449">
        <v>47.265395040433681</v>
      </c>
      <c r="R449">
        <v>149.37751858153487</v>
      </c>
      <c r="S449">
        <v>146.54182990440799</v>
      </c>
      <c r="T449">
        <v>89.001163738705699</v>
      </c>
      <c r="U449">
        <v>84.176403578329598</v>
      </c>
      <c r="V449">
        <v>2.4492003790191119</v>
      </c>
      <c r="W449">
        <v>60.432057539172881</v>
      </c>
      <c r="X449">
        <v>99</v>
      </c>
      <c r="Y449">
        <v>0</v>
      </c>
      <c r="AD449">
        <v>89326</v>
      </c>
      <c r="AE449">
        <v>89312</v>
      </c>
      <c r="AF449">
        <v>89313</v>
      </c>
      <c r="AG449">
        <v>89339</v>
      </c>
      <c r="AH449">
        <v>89294</v>
      </c>
      <c r="AI449">
        <v>89282</v>
      </c>
      <c r="AJ449">
        <v>89336</v>
      </c>
      <c r="AK449">
        <v>89338</v>
      </c>
      <c r="AL449">
        <v>89539</v>
      </c>
      <c r="AM449">
        <v>89539</v>
      </c>
      <c r="AN449">
        <v>121</v>
      </c>
    </row>
    <row r="450" spans="1:40" x14ac:dyDescent="0.3">
      <c r="A450">
        <v>7</v>
      </c>
      <c r="B450">
        <v>2024</v>
      </c>
      <c r="C450">
        <v>99</v>
      </c>
      <c r="D450">
        <v>99</v>
      </c>
      <c r="E450">
        <v>31915</v>
      </c>
      <c r="F450">
        <v>99</v>
      </c>
      <c r="G450">
        <v>6</v>
      </c>
      <c r="H450">
        <v>20358</v>
      </c>
      <c r="I450">
        <v>81.407486000589856</v>
      </c>
      <c r="J450">
        <v>13.355406078724396</v>
      </c>
      <c r="K450">
        <v>14.726754407747745</v>
      </c>
      <c r="M450">
        <v>57.430792152967534</v>
      </c>
      <c r="O450">
        <v>11.421271320904497</v>
      </c>
      <c r="P450">
        <v>49.691658391261186</v>
      </c>
      <c r="Q450">
        <v>47.442724611797374</v>
      </c>
      <c r="R450">
        <v>117.5603255744702</v>
      </c>
      <c r="S450">
        <v>112.67326192601411</v>
      </c>
      <c r="T450">
        <v>90.263591708419227</v>
      </c>
      <c r="U450">
        <v>82.308664898320302</v>
      </c>
      <c r="V450">
        <v>1.3713483290233488</v>
      </c>
      <c r="W450">
        <v>60.236319874250896</v>
      </c>
      <c r="X450">
        <v>99</v>
      </c>
      <c r="Y450">
        <v>0</v>
      </c>
      <c r="AD450">
        <v>20070</v>
      </c>
      <c r="AE450">
        <v>20135</v>
      </c>
      <c r="AF450">
        <v>20147</v>
      </c>
      <c r="AG450">
        <v>20168</v>
      </c>
      <c r="AH450">
        <v>20140</v>
      </c>
      <c r="AI450">
        <v>20157</v>
      </c>
      <c r="AJ450">
        <v>20149</v>
      </c>
      <c r="AK450">
        <v>20166</v>
      </c>
      <c r="AL450">
        <v>20358</v>
      </c>
      <c r="AM450">
        <v>20358</v>
      </c>
      <c r="AN450">
        <v>134</v>
      </c>
    </row>
    <row r="451" spans="1:40" x14ac:dyDescent="0.3">
      <c r="A451">
        <v>7</v>
      </c>
      <c r="B451">
        <v>2024</v>
      </c>
      <c r="C451">
        <v>99</v>
      </c>
      <c r="D451">
        <v>99</v>
      </c>
      <c r="E451">
        <v>31915</v>
      </c>
      <c r="F451">
        <v>99</v>
      </c>
      <c r="G451">
        <v>6</v>
      </c>
      <c r="H451">
        <v>22805</v>
      </c>
      <c r="I451">
        <v>82.049449682086973</v>
      </c>
      <c r="J451">
        <v>12.971727380586202</v>
      </c>
      <c r="K451">
        <v>15.012314859578964</v>
      </c>
      <c r="M451">
        <v>58.524616534083442</v>
      </c>
      <c r="O451">
        <v>12.14853955286168</v>
      </c>
      <c r="P451">
        <v>49.17415755019551</v>
      </c>
      <c r="Q451">
        <v>49.378136121973718</v>
      </c>
      <c r="R451">
        <v>110.39921816664472</v>
      </c>
      <c r="S451">
        <v>112.74924232441695</v>
      </c>
      <c r="T451">
        <v>89.38277570708189</v>
      </c>
      <c r="U451">
        <v>85.086165314624253</v>
      </c>
      <c r="V451">
        <v>2.0405874789927623</v>
      </c>
      <c r="W451">
        <v>60.56527077395311</v>
      </c>
      <c r="X451">
        <v>99</v>
      </c>
      <c r="Y451">
        <v>0</v>
      </c>
      <c r="AD451">
        <v>22757</v>
      </c>
      <c r="AE451">
        <v>22753</v>
      </c>
      <c r="AF451">
        <v>22760</v>
      </c>
      <c r="AG451">
        <v>22767</v>
      </c>
      <c r="AH451">
        <v>22761</v>
      </c>
      <c r="AI451">
        <v>22759</v>
      </c>
      <c r="AJ451">
        <v>22767</v>
      </c>
      <c r="AK451">
        <v>22767</v>
      </c>
      <c r="AL451">
        <v>22805</v>
      </c>
      <c r="AM451">
        <v>22805</v>
      </c>
      <c r="AN451">
        <v>141</v>
      </c>
    </row>
    <row r="452" spans="1:40" x14ac:dyDescent="0.3">
      <c r="A452">
        <v>7</v>
      </c>
      <c r="B452">
        <v>2024</v>
      </c>
      <c r="C452">
        <v>99</v>
      </c>
      <c r="D452">
        <v>99</v>
      </c>
      <c r="E452">
        <v>31915</v>
      </c>
      <c r="F452">
        <v>99</v>
      </c>
      <c r="G452">
        <v>6</v>
      </c>
      <c r="H452">
        <v>1267</v>
      </c>
      <c r="I452">
        <v>83.058484609313297</v>
      </c>
      <c r="J452">
        <v>12.483443708609252</v>
      </c>
      <c r="K452">
        <v>14.550123864574756</v>
      </c>
      <c r="M452">
        <v>60.176383154417856</v>
      </c>
      <c r="O452">
        <v>12.00346248969497</v>
      </c>
      <c r="P452">
        <v>49.099834983498354</v>
      </c>
      <c r="Q452">
        <v>48.513602638087391</v>
      </c>
      <c r="R452">
        <v>113.87046204620459</v>
      </c>
      <c r="S452">
        <v>114.8070898598516</v>
      </c>
      <c r="T452">
        <v>84.855564325177596</v>
      </c>
      <c r="U452">
        <v>82.49392265193373</v>
      </c>
      <c r="V452">
        <v>2.066680155965503</v>
      </c>
      <c r="W452">
        <v>60.971586424625109</v>
      </c>
      <c r="X452">
        <v>99</v>
      </c>
      <c r="Y452">
        <v>0</v>
      </c>
      <c r="AD452">
        <v>1208</v>
      </c>
      <c r="AE452">
        <v>1211</v>
      </c>
      <c r="AF452">
        <v>1213</v>
      </c>
      <c r="AG452">
        <v>1213</v>
      </c>
      <c r="AH452">
        <v>1212</v>
      </c>
      <c r="AI452">
        <v>1213</v>
      </c>
      <c r="AJ452">
        <v>1212</v>
      </c>
      <c r="AK452">
        <v>1213</v>
      </c>
      <c r="AL452">
        <v>1267</v>
      </c>
      <c r="AM452">
        <v>1267</v>
      </c>
      <c r="AN452">
        <v>143</v>
      </c>
    </row>
    <row r="453" spans="1:40" x14ac:dyDescent="0.3">
      <c r="A453">
        <v>7</v>
      </c>
      <c r="B453">
        <v>2024</v>
      </c>
      <c r="C453">
        <v>99</v>
      </c>
      <c r="D453">
        <v>99</v>
      </c>
      <c r="E453">
        <v>31915</v>
      </c>
      <c r="F453">
        <v>99</v>
      </c>
      <c r="G453">
        <v>6</v>
      </c>
      <c r="H453">
        <v>40258</v>
      </c>
      <c r="I453">
        <v>82.991447662576604</v>
      </c>
      <c r="J453">
        <v>12.212423412204203</v>
      </c>
      <c r="K453">
        <v>14.530143945808662</v>
      </c>
      <c r="M453">
        <v>59.488165562583937</v>
      </c>
      <c r="O453">
        <v>11.206145571353956</v>
      </c>
      <c r="P453">
        <v>47.289835199082511</v>
      </c>
      <c r="Q453">
        <v>46.467517893214307</v>
      </c>
      <c r="R453">
        <v>147.23200856616373</v>
      </c>
      <c r="S453">
        <v>143.79974102295935</v>
      </c>
      <c r="T453">
        <v>89.551597198071505</v>
      </c>
      <c r="U453">
        <v>84.724208852899594</v>
      </c>
      <c r="V453">
        <v>2.3177205336044633</v>
      </c>
      <c r="W453">
        <v>60.908440558398318</v>
      </c>
      <c r="X453">
        <v>99</v>
      </c>
      <c r="Y453">
        <v>0</v>
      </c>
      <c r="AD453">
        <v>40150</v>
      </c>
      <c r="AE453">
        <v>40154</v>
      </c>
      <c r="AF453">
        <v>40151</v>
      </c>
      <c r="AG453">
        <v>40159</v>
      </c>
      <c r="AH453">
        <v>40109</v>
      </c>
      <c r="AI453">
        <v>40099</v>
      </c>
      <c r="AJ453">
        <v>40158</v>
      </c>
      <c r="AK453">
        <v>40158</v>
      </c>
      <c r="AL453">
        <v>40258</v>
      </c>
      <c r="AM453">
        <v>40258</v>
      </c>
      <c r="AN453">
        <v>147</v>
      </c>
    </row>
    <row r="454" spans="1:40" x14ac:dyDescent="0.3">
      <c r="A454">
        <v>7</v>
      </c>
      <c r="B454">
        <v>2024</v>
      </c>
      <c r="C454">
        <v>99</v>
      </c>
      <c r="D454">
        <v>99</v>
      </c>
      <c r="E454">
        <v>31915</v>
      </c>
      <c r="F454">
        <v>99</v>
      </c>
      <c r="G454">
        <v>6</v>
      </c>
      <c r="H454">
        <v>5299</v>
      </c>
      <c r="I454">
        <v>80.303434610303654</v>
      </c>
      <c r="J454">
        <v>13.562558139534859</v>
      </c>
      <c r="K454">
        <v>15.312589441113904</v>
      </c>
      <c r="M454">
        <v>58.249274801779151</v>
      </c>
      <c r="O454">
        <v>11.763482280431404</v>
      </c>
      <c r="P454">
        <v>54.218069736081681</v>
      </c>
      <c r="Q454">
        <v>50.310079013297361</v>
      </c>
      <c r="R454">
        <v>152.72496147919873</v>
      </c>
      <c r="S454">
        <v>145.89310477657941</v>
      </c>
      <c r="T454">
        <v>90.555689752783508</v>
      </c>
      <c r="U454">
        <v>82.757123985657827</v>
      </c>
      <c r="V454">
        <v>1.7500313015790481</v>
      </c>
      <c r="W454">
        <v>60.209662200415195</v>
      </c>
      <c r="X454">
        <v>99</v>
      </c>
      <c r="Y454">
        <v>0</v>
      </c>
      <c r="AD454">
        <v>5160</v>
      </c>
      <c r="AE454">
        <v>5171</v>
      </c>
      <c r="AF454">
        <v>5188</v>
      </c>
      <c r="AG454">
        <v>5192</v>
      </c>
      <c r="AH454">
        <v>5191</v>
      </c>
      <c r="AI454">
        <v>5189</v>
      </c>
      <c r="AJ454">
        <v>5192</v>
      </c>
      <c r="AK454">
        <v>5192</v>
      </c>
      <c r="AL454">
        <v>5299</v>
      </c>
      <c r="AM454">
        <v>5299</v>
      </c>
      <c r="AN454">
        <v>155</v>
      </c>
    </row>
    <row r="455" spans="1:40" x14ac:dyDescent="0.3">
      <c r="A455">
        <v>7</v>
      </c>
      <c r="B455">
        <v>2024</v>
      </c>
      <c r="C455">
        <v>99</v>
      </c>
      <c r="D455">
        <v>99</v>
      </c>
      <c r="E455">
        <v>31915</v>
      </c>
      <c r="F455">
        <v>99</v>
      </c>
      <c r="G455">
        <v>6</v>
      </c>
      <c r="H455">
        <v>62317</v>
      </c>
      <c r="I455">
        <v>84.031360623906522</v>
      </c>
      <c r="J455">
        <v>13.347058823529416</v>
      </c>
      <c r="K455">
        <v>14.983006535947716</v>
      </c>
      <c r="L455">
        <v>14.458402075185147</v>
      </c>
      <c r="M455">
        <v>58.467973856209198</v>
      </c>
      <c r="N455">
        <v>59.666254411241297</v>
      </c>
      <c r="O455">
        <v>10.912337662337659</v>
      </c>
      <c r="P455">
        <v>46.188311688311678</v>
      </c>
      <c r="Q455">
        <v>46.285714285714278</v>
      </c>
      <c r="R455">
        <v>112.09090909090909</v>
      </c>
      <c r="S455">
        <v>117.56493506493509</v>
      </c>
      <c r="T455">
        <v>87.481818181818113</v>
      </c>
      <c r="U455">
        <v>83.613636363636388</v>
      </c>
      <c r="V455">
        <v>1.6359477124183019</v>
      </c>
      <c r="W455">
        <v>60.553974035977362</v>
      </c>
      <c r="X455">
        <v>99</v>
      </c>
      <c r="Y455">
        <v>61774</v>
      </c>
      <c r="AD455">
        <v>306</v>
      </c>
      <c r="AE455">
        <v>306</v>
      </c>
      <c r="AF455">
        <v>307</v>
      </c>
      <c r="AG455">
        <v>308</v>
      </c>
      <c r="AH455">
        <v>308</v>
      </c>
      <c r="AI455">
        <v>308</v>
      </c>
      <c r="AJ455">
        <v>308</v>
      </c>
      <c r="AK455">
        <v>308</v>
      </c>
      <c r="AL455">
        <v>308</v>
      </c>
      <c r="AM455">
        <v>308</v>
      </c>
      <c r="AN455">
        <v>160</v>
      </c>
    </row>
    <row r="456" spans="1:40" x14ac:dyDescent="0.3">
      <c r="A456">
        <v>7</v>
      </c>
      <c r="B456">
        <v>2024</v>
      </c>
      <c r="C456">
        <v>99</v>
      </c>
      <c r="D456">
        <v>99</v>
      </c>
      <c r="E456">
        <v>31915</v>
      </c>
      <c r="F456">
        <v>99</v>
      </c>
      <c r="G456">
        <v>6</v>
      </c>
      <c r="H456">
        <v>41140</v>
      </c>
      <c r="I456">
        <v>83.697394263489684</v>
      </c>
      <c r="J456">
        <v>12.226775637283479</v>
      </c>
      <c r="K456">
        <v>14.570853293777184</v>
      </c>
      <c r="M456">
        <v>57.633582180288144</v>
      </c>
      <c r="O456">
        <v>11.510284463895472</v>
      </c>
      <c r="P456">
        <v>49.03064202334631</v>
      </c>
      <c r="Q456">
        <v>47.754407294832809</v>
      </c>
      <c r="R456">
        <v>134.34606594047852</v>
      </c>
      <c r="S456">
        <v>132.50042546984028</v>
      </c>
      <c r="T456">
        <v>87.4286096256684</v>
      </c>
      <c r="U456">
        <v>83.44158483228081</v>
      </c>
      <c r="V456">
        <v>2.3440776564937038</v>
      </c>
      <c r="W456">
        <v>60.882231404958681</v>
      </c>
      <c r="X456">
        <v>99</v>
      </c>
      <c r="Y456">
        <v>0</v>
      </c>
      <c r="AD456">
        <v>41112</v>
      </c>
      <c r="AE456">
        <v>41123</v>
      </c>
      <c r="AF456">
        <v>41119</v>
      </c>
      <c r="AG456">
        <v>41130</v>
      </c>
      <c r="AH456">
        <v>41120</v>
      </c>
      <c r="AI456">
        <v>41125</v>
      </c>
      <c r="AJ456">
        <v>41128</v>
      </c>
      <c r="AK456">
        <v>41131</v>
      </c>
      <c r="AL456">
        <v>41140</v>
      </c>
      <c r="AM456">
        <v>41140</v>
      </c>
      <c r="AN456">
        <v>171</v>
      </c>
    </row>
    <row r="457" spans="1:40" x14ac:dyDescent="0.3">
      <c r="A457">
        <v>7</v>
      </c>
      <c r="B457">
        <v>2024</v>
      </c>
      <c r="C457">
        <v>99</v>
      </c>
      <c r="D457">
        <v>99</v>
      </c>
      <c r="E457">
        <v>31915</v>
      </c>
      <c r="F457">
        <v>99</v>
      </c>
      <c r="G457">
        <v>6</v>
      </c>
      <c r="H457">
        <v>4128</v>
      </c>
      <c r="I457">
        <v>81.995930232558138</v>
      </c>
      <c r="J457">
        <v>11.626954832442898</v>
      </c>
      <c r="K457">
        <v>13.111078717201147</v>
      </c>
      <c r="M457">
        <v>58.409961127308009</v>
      </c>
      <c r="O457">
        <v>11.871515151515164</v>
      </c>
      <c r="P457">
        <v>51.234238603297761</v>
      </c>
      <c r="Q457">
        <v>48.622211445198843</v>
      </c>
      <c r="R457">
        <v>146.41187878787878</v>
      </c>
      <c r="S457">
        <v>137.44315151515153</v>
      </c>
      <c r="T457">
        <v>90.433575581395303</v>
      </c>
      <c r="U457">
        <v>82.8646802325583</v>
      </c>
      <c r="V457">
        <v>1.4841238847582503</v>
      </c>
      <c r="W457">
        <v>61.865310077519382</v>
      </c>
      <c r="X457">
        <v>99</v>
      </c>
      <c r="Y457">
        <v>0</v>
      </c>
      <c r="AD457">
        <v>4118</v>
      </c>
      <c r="AE457">
        <v>4116</v>
      </c>
      <c r="AF457">
        <v>4124</v>
      </c>
      <c r="AG457">
        <v>4125</v>
      </c>
      <c r="AH457">
        <v>4124</v>
      </c>
      <c r="AI457">
        <v>4124</v>
      </c>
      <c r="AJ457">
        <v>4125</v>
      </c>
      <c r="AK457">
        <v>4125</v>
      </c>
      <c r="AL457">
        <v>4128</v>
      </c>
      <c r="AM457">
        <v>4128</v>
      </c>
      <c r="AN457">
        <v>181</v>
      </c>
    </row>
    <row r="458" spans="1:40" x14ac:dyDescent="0.3">
      <c r="A458">
        <v>7</v>
      </c>
      <c r="B458">
        <v>2024</v>
      </c>
      <c r="C458">
        <v>99</v>
      </c>
      <c r="D458">
        <v>99</v>
      </c>
      <c r="E458">
        <v>31915</v>
      </c>
      <c r="F458">
        <v>99</v>
      </c>
      <c r="G458">
        <v>6</v>
      </c>
      <c r="H458">
        <v>3696</v>
      </c>
      <c r="I458">
        <v>88.91084956709949</v>
      </c>
      <c r="J458">
        <v>14.456224237427843</v>
      </c>
      <c r="K458">
        <v>16.622795935182662</v>
      </c>
      <c r="M458">
        <v>61.557703927492462</v>
      </c>
      <c r="O458">
        <v>11.98788377192983</v>
      </c>
      <c r="P458">
        <v>43.676551345414609</v>
      </c>
      <c r="Q458">
        <v>43.769906644700711</v>
      </c>
      <c r="R458">
        <v>119.1811951754386</v>
      </c>
      <c r="S458">
        <v>119.98108552631578</v>
      </c>
      <c r="T458">
        <v>88.739556277056508</v>
      </c>
      <c r="U458">
        <v>87.100324675324558</v>
      </c>
      <c r="V458">
        <v>2.1665716977548124</v>
      </c>
      <c r="W458">
        <v>59.413961038961048</v>
      </c>
      <c r="X458">
        <v>99</v>
      </c>
      <c r="Y458">
        <v>0</v>
      </c>
      <c r="AD458">
        <v>3639</v>
      </c>
      <c r="AE458">
        <v>3641</v>
      </c>
      <c r="AF458">
        <v>3645</v>
      </c>
      <c r="AG458">
        <v>3648</v>
      </c>
      <c r="AH458">
        <v>3642</v>
      </c>
      <c r="AI458">
        <v>3642</v>
      </c>
      <c r="AJ458">
        <v>3648</v>
      </c>
      <c r="AK458">
        <v>3648</v>
      </c>
      <c r="AL458">
        <v>3696</v>
      </c>
      <c r="AM458">
        <v>3696</v>
      </c>
      <c r="AN458">
        <v>470</v>
      </c>
    </row>
    <row r="459" spans="1:40" x14ac:dyDescent="0.3">
      <c r="A459">
        <v>7</v>
      </c>
      <c r="B459">
        <v>2024</v>
      </c>
      <c r="C459">
        <v>99</v>
      </c>
      <c r="D459">
        <v>99</v>
      </c>
      <c r="E459">
        <v>31915</v>
      </c>
      <c r="F459">
        <v>99</v>
      </c>
      <c r="G459">
        <v>6</v>
      </c>
      <c r="H459">
        <v>35966</v>
      </c>
      <c r="I459">
        <v>80.423808597007763</v>
      </c>
      <c r="J459">
        <v>12.559647121030816</v>
      </c>
      <c r="K459">
        <v>14.355329214671222</v>
      </c>
      <c r="M459">
        <v>57.120025602492895</v>
      </c>
      <c r="O459">
        <v>11.468223050809719</v>
      </c>
      <c r="P459">
        <v>46.688011354149282</v>
      </c>
      <c r="Q459">
        <v>46.450758313621805</v>
      </c>
      <c r="R459">
        <v>130.62375824359299</v>
      </c>
      <c r="S459">
        <v>128.15284656909122</v>
      </c>
      <c r="T459">
        <v>86.99442807095555</v>
      </c>
      <c r="U459">
        <v>82.700272479564191</v>
      </c>
      <c r="V459">
        <v>1.7956820936404101</v>
      </c>
      <c r="W459">
        <v>60.771923483289775</v>
      </c>
      <c r="X459">
        <v>99</v>
      </c>
      <c r="Y459">
        <v>0</v>
      </c>
      <c r="AD459">
        <v>35933</v>
      </c>
      <c r="AE459">
        <v>35934</v>
      </c>
      <c r="AF459">
        <v>35936</v>
      </c>
      <c r="AG459">
        <v>35938</v>
      </c>
      <c r="AH459">
        <v>35934</v>
      </c>
      <c r="AI459">
        <v>35935</v>
      </c>
      <c r="AJ459">
        <v>35937</v>
      </c>
      <c r="AK459">
        <v>35938</v>
      </c>
      <c r="AL459">
        <v>35966</v>
      </c>
      <c r="AM459">
        <v>35966</v>
      </c>
      <c r="AN459">
        <v>643</v>
      </c>
    </row>
    <row r="460" spans="1:40" x14ac:dyDescent="0.3">
      <c r="A460">
        <v>8</v>
      </c>
      <c r="B460">
        <v>2024</v>
      </c>
      <c r="C460">
        <v>99</v>
      </c>
      <c r="D460">
        <v>99</v>
      </c>
      <c r="E460">
        <v>31915</v>
      </c>
      <c r="F460">
        <v>170</v>
      </c>
      <c r="G460">
        <v>99</v>
      </c>
      <c r="H460">
        <v>709229</v>
      </c>
      <c r="I460">
        <v>82.864019801785346</v>
      </c>
      <c r="J460">
        <v>12.559003646323427</v>
      </c>
      <c r="K460">
        <v>14.814382222558203</v>
      </c>
      <c r="L460">
        <v>14.256701753164139</v>
      </c>
      <c r="M460">
        <v>58.222400929023891</v>
      </c>
      <c r="N460">
        <v>58.398971363633045</v>
      </c>
      <c r="O460">
        <v>11.463244369995342</v>
      </c>
      <c r="P460">
        <v>47.032151700413088</v>
      </c>
      <c r="Q460">
        <v>46.276323997353593</v>
      </c>
      <c r="R460">
        <v>131.3595099185647</v>
      </c>
      <c r="S460">
        <v>131.20201186885069</v>
      </c>
      <c r="T460">
        <v>87.491386973466717</v>
      </c>
      <c r="U460">
        <v>83.713593747066625</v>
      </c>
      <c r="V460">
        <v>2.2553785762347807</v>
      </c>
      <c r="W460">
        <v>60.610123105513168</v>
      </c>
      <c r="X460">
        <v>1</v>
      </c>
      <c r="Y460">
        <v>229673</v>
      </c>
      <c r="AD460">
        <v>476096</v>
      </c>
      <c r="AE460">
        <v>476199</v>
      </c>
      <c r="AF460">
        <v>476255</v>
      </c>
      <c r="AG460">
        <v>476376</v>
      </c>
      <c r="AH460">
        <v>476149</v>
      </c>
      <c r="AI460">
        <v>476115</v>
      </c>
      <c r="AJ460">
        <v>476329</v>
      </c>
      <c r="AK460">
        <v>476373</v>
      </c>
      <c r="AL460">
        <v>479007</v>
      </c>
      <c r="AM460">
        <v>479007</v>
      </c>
    </row>
    <row r="461" spans="1:40" x14ac:dyDescent="0.3">
      <c r="A461">
        <v>8</v>
      </c>
    </row>
    <row r="462" spans="1:40" x14ac:dyDescent="0.3">
      <c r="A462">
        <v>8</v>
      </c>
      <c r="B462">
        <v>2024</v>
      </c>
      <c r="C462">
        <v>99</v>
      </c>
      <c r="D462">
        <v>99</v>
      </c>
      <c r="E462">
        <v>31915</v>
      </c>
      <c r="F462">
        <v>176</v>
      </c>
      <c r="G462">
        <v>99</v>
      </c>
      <c r="H462">
        <v>15176</v>
      </c>
      <c r="I462">
        <v>83.844484053768383</v>
      </c>
      <c r="J462">
        <v>12.549329359165409</v>
      </c>
      <c r="K462">
        <v>14.345499689633751</v>
      </c>
      <c r="L462">
        <v>13.545021198417183</v>
      </c>
      <c r="M462">
        <v>56.656188702669048</v>
      </c>
      <c r="N462">
        <v>57.294155477031921</v>
      </c>
      <c r="O462">
        <v>11.652451284597229</v>
      </c>
      <c r="P462">
        <v>47.312267196424145</v>
      </c>
      <c r="Q462">
        <v>46.62351042701092</v>
      </c>
      <c r="R462">
        <v>131.80846573982129</v>
      </c>
      <c r="S462">
        <v>129.50378552811219</v>
      </c>
      <c r="T462">
        <v>86.505633279683252</v>
      </c>
      <c r="U462">
        <v>82.112764640336863</v>
      </c>
      <c r="V462">
        <v>1.7961703304683421</v>
      </c>
      <c r="W462">
        <v>61.019504480759103</v>
      </c>
      <c r="X462">
        <v>1</v>
      </c>
      <c r="Y462">
        <v>7075</v>
      </c>
      <c r="AD462">
        <v>8052</v>
      </c>
      <c r="AE462">
        <v>8055</v>
      </c>
      <c r="AF462">
        <v>8054</v>
      </c>
      <c r="AG462">
        <v>8057</v>
      </c>
      <c r="AH462">
        <v>8054</v>
      </c>
      <c r="AI462">
        <v>8056</v>
      </c>
      <c r="AJ462">
        <v>8056</v>
      </c>
      <c r="AK462">
        <v>8057</v>
      </c>
      <c r="AL462">
        <v>8077</v>
      </c>
      <c r="AM462">
        <v>8077</v>
      </c>
    </row>
    <row r="463" spans="1:40" x14ac:dyDescent="0.3">
      <c r="A463">
        <v>8</v>
      </c>
    </row>
    <row r="464" spans="1:40" x14ac:dyDescent="0.3">
      <c r="A464">
        <v>9</v>
      </c>
      <c r="B464">
        <v>2024</v>
      </c>
      <c r="C464">
        <v>99</v>
      </c>
      <c r="D464">
        <v>99</v>
      </c>
      <c r="E464">
        <v>31915</v>
      </c>
      <c r="G464">
        <v>3</v>
      </c>
      <c r="H464">
        <v>13703</v>
      </c>
      <c r="I464">
        <v>84.436597825293759</v>
      </c>
      <c r="J464">
        <v>12.961410667443888</v>
      </c>
      <c r="K464">
        <v>15.394812008160896</v>
      </c>
      <c r="L464">
        <v>14.566183206106816</v>
      </c>
      <c r="M464">
        <v>58.220810259399485</v>
      </c>
      <c r="N464">
        <v>59.408520258367638</v>
      </c>
      <c r="O464">
        <v>11.9770396270396</v>
      </c>
      <c r="P464">
        <v>42.818367346938778</v>
      </c>
      <c r="Q464">
        <v>43.200875912408755</v>
      </c>
      <c r="R464">
        <v>123.96270396270398</v>
      </c>
      <c r="S464">
        <v>130.94784382284385</v>
      </c>
      <c r="T464">
        <v>86.012799077544187</v>
      </c>
      <c r="U464">
        <v>84.152378206976223</v>
      </c>
      <c r="V464">
        <v>2.4334013407170088</v>
      </c>
      <c r="W464">
        <v>60.287893162081296</v>
      </c>
      <c r="X464">
        <v>1</v>
      </c>
      <c r="Y464">
        <v>10218</v>
      </c>
      <c r="AD464">
        <v>3431</v>
      </c>
      <c r="AE464">
        <v>3431</v>
      </c>
      <c r="AF464">
        <v>3431</v>
      </c>
      <c r="AG464">
        <v>3432</v>
      </c>
      <c r="AH464">
        <v>3430</v>
      </c>
      <c r="AI464">
        <v>3425</v>
      </c>
      <c r="AJ464">
        <v>3432</v>
      </c>
      <c r="AK464">
        <v>3432</v>
      </c>
      <c r="AL464">
        <v>3469</v>
      </c>
      <c r="AM464">
        <v>3469</v>
      </c>
    </row>
    <row r="465" spans="1:39" x14ac:dyDescent="0.3">
      <c r="A465">
        <v>9</v>
      </c>
      <c r="B465">
        <v>2024</v>
      </c>
      <c r="C465">
        <v>99</v>
      </c>
      <c r="D465">
        <v>99</v>
      </c>
      <c r="E465">
        <v>31915</v>
      </c>
      <c r="G465">
        <v>4</v>
      </c>
      <c r="H465">
        <v>38879</v>
      </c>
      <c r="I465">
        <v>82.979353892846859</v>
      </c>
      <c r="J465">
        <v>11.95121575222479</v>
      </c>
      <c r="K465">
        <v>14.220395013307188</v>
      </c>
      <c r="L465">
        <v>14.396506137095763</v>
      </c>
      <c r="M465">
        <v>60.100308166410002</v>
      </c>
      <c r="N465">
        <v>59.874647416289683</v>
      </c>
      <c r="O465">
        <v>10.810715036066911</v>
      </c>
      <c r="P465">
        <v>44.826711512858246</v>
      </c>
      <c r="Q465">
        <v>44.248107653490329</v>
      </c>
      <c r="R465">
        <v>129.35887379184763</v>
      </c>
      <c r="S465">
        <v>127.96294999299624</v>
      </c>
      <c r="T465">
        <v>88.551883166794894</v>
      </c>
      <c r="U465">
        <v>84.631039060861795</v>
      </c>
      <c r="V465">
        <v>2.2691792610823978</v>
      </c>
      <c r="W465">
        <v>60.866174541526256</v>
      </c>
      <c r="X465">
        <v>1</v>
      </c>
      <c r="Y465">
        <v>24519</v>
      </c>
      <c r="AD465">
        <v>14271</v>
      </c>
      <c r="AE465">
        <v>14278</v>
      </c>
      <c r="AF465">
        <v>14276</v>
      </c>
      <c r="AG465">
        <v>14279</v>
      </c>
      <c r="AH465">
        <v>14271</v>
      </c>
      <c r="AI465">
        <v>14268</v>
      </c>
      <c r="AJ465">
        <v>14278</v>
      </c>
      <c r="AK465">
        <v>14278</v>
      </c>
      <c r="AL465">
        <v>14311</v>
      </c>
      <c r="AM465">
        <v>14311</v>
      </c>
    </row>
    <row r="466" spans="1:39" x14ac:dyDescent="0.3">
      <c r="A466">
        <v>9</v>
      </c>
      <c r="B466">
        <v>2024</v>
      </c>
      <c r="C466">
        <v>99</v>
      </c>
      <c r="D466">
        <v>99</v>
      </c>
      <c r="E466">
        <v>31915</v>
      </c>
      <c r="G466">
        <v>5</v>
      </c>
      <c r="H466">
        <v>636449</v>
      </c>
      <c r="I466">
        <v>82.745651921836327</v>
      </c>
      <c r="J466">
        <v>12.578606858369461</v>
      </c>
      <c r="K466">
        <v>14.817004500433804</v>
      </c>
      <c r="L466">
        <v>14.182747582230016</v>
      </c>
      <c r="M466">
        <v>58.051540133386382</v>
      </c>
      <c r="N466">
        <v>58.078429094456155</v>
      </c>
      <c r="O466">
        <v>11.489003839206957</v>
      </c>
      <c r="P466">
        <v>47.140785088957919</v>
      </c>
      <c r="Q466">
        <v>46.372658177513081</v>
      </c>
      <c r="R466">
        <v>130.66219991733541</v>
      </c>
      <c r="S466">
        <v>130.57672121373631</v>
      </c>
      <c r="T466">
        <v>87.327980113490483</v>
      </c>
      <c r="U466">
        <v>83.564732881682218</v>
      </c>
      <c r="V466">
        <v>2.2383976420643403</v>
      </c>
      <c r="W466">
        <v>60.608147707043315</v>
      </c>
      <c r="X466">
        <v>1</v>
      </c>
      <c r="Y466">
        <v>190648</v>
      </c>
      <c r="AD466">
        <v>442525</v>
      </c>
      <c r="AE466">
        <v>442624</v>
      </c>
      <c r="AF466">
        <v>442685</v>
      </c>
      <c r="AG466">
        <v>442800</v>
      </c>
      <c r="AH466">
        <v>442625</v>
      </c>
      <c r="AI466">
        <v>442604</v>
      </c>
      <c r="AJ466">
        <v>442753</v>
      </c>
      <c r="AK466">
        <v>442798</v>
      </c>
      <c r="AL466">
        <v>445327</v>
      </c>
      <c r="AM466">
        <v>445327</v>
      </c>
    </row>
    <row r="467" spans="1:39" x14ac:dyDescent="0.3">
      <c r="A467">
        <v>9</v>
      </c>
      <c r="B467">
        <v>2024</v>
      </c>
      <c r="C467">
        <v>99</v>
      </c>
      <c r="D467">
        <v>99</v>
      </c>
      <c r="E467">
        <v>31915</v>
      </c>
      <c r="G467">
        <v>6</v>
      </c>
      <c r="H467">
        <v>32640</v>
      </c>
      <c r="I467">
        <v>84.292956495097854</v>
      </c>
      <c r="J467">
        <v>12.39109878747993</v>
      </c>
      <c r="K467">
        <v>14.778117215772912</v>
      </c>
      <c r="L467">
        <v>14.432670138582342</v>
      </c>
      <c r="M467">
        <v>59.498387930629505</v>
      </c>
      <c r="N467">
        <v>58.993212394067825</v>
      </c>
      <c r="O467">
        <v>11.304953473070798</v>
      </c>
      <c r="P467">
        <v>47.371950645191681</v>
      </c>
      <c r="Q467">
        <v>46.566792275082406</v>
      </c>
      <c r="R467">
        <v>149.56325782498357</v>
      </c>
      <c r="S467">
        <v>146.75260832785037</v>
      </c>
      <c r="T467">
        <v>89.900277164466971</v>
      </c>
      <c r="U467">
        <v>85.250227838586795</v>
      </c>
      <c r="V467">
        <v>2.3870184282929823</v>
      </c>
      <c r="W467">
        <v>60.716115196078412</v>
      </c>
      <c r="X467">
        <v>1</v>
      </c>
      <c r="Y467">
        <v>11328</v>
      </c>
      <c r="AD467">
        <v>21278</v>
      </c>
      <c r="AE467">
        <v>21277</v>
      </c>
      <c r="AF467">
        <v>21275</v>
      </c>
      <c r="AG467">
        <v>21278</v>
      </c>
      <c r="AH467">
        <v>21234</v>
      </c>
      <c r="AI467">
        <v>21230</v>
      </c>
      <c r="AJ467">
        <v>21278</v>
      </c>
      <c r="AK467">
        <v>21278</v>
      </c>
      <c r="AL467">
        <v>21287</v>
      </c>
      <c r="AM467">
        <v>21287</v>
      </c>
    </row>
    <row r="468" spans="1:39" x14ac:dyDescent="0.3">
      <c r="A468">
        <v>9</v>
      </c>
      <c r="B468">
        <v>2024</v>
      </c>
      <c r="C468">
        <v>99</v>
      </c>
      <c r="D468">
        <v>99</v>
      </c>
      <c r="E468">
        <v>31915</v>
      </c>
      <c r="G468">
        <v>7</v>
      </c>
      <c r="H468">
        <v>125</v>
      </c>
      <c r="I468">
        <v>93.352000000000018</v>
      </c>
      <c r="J468">
        <v>13.841739130434783</v>
      </c>
      <c r="K468">
        <v>16.961739130434779</v>
      </c>
      <c r="L468">
        <v>45.406999999999989</v>
      </c>
      <c r="M468">
        <v>61.071304347826072</v>
      </c>
      <c r="N468">
        <v>124.06</v>
      </c>
      <c r="O468">
        <v>11.624347826086955</v>
      </c>
      <c r="P468">
        <v>46.843478260869567</v>
      </c>
      <c r="Q468">
        <v>46.260869565217391</v>
      </c>
      <c r="R468">
        <v>127.4</v>
      </c>
      <c r="S468">
        <v>135.05217391304348</v>
      </c>
      <c r="T468">
        <v>90.234782608695653</v>
      </c>
      <c r="U468">
        <v>88.33043478260872</v>
      </c>
      <c r="V468">
        <v>3.1199999999999881</v>
      </c>
      <c r="W468">
        <v>58.847999999999999</v>
      </c>
      <c r="X468">
        <v>1</v>
      </c>
      <c r="Y468">
        <v>2</v>
      </c>
      <c r="AD468">
        <v>115</v>
      </c>
      <c r="AE468">
        <v>115</v>
      </c>
      <c r="AF468">
        <v>115</v>
      </c>
      <c r="AG468">
        <v>115</v>
      </c>
      <c r="AH468">
        <v>115</v>
      </c>
      <c r="AI468">
        <v>115</v>
      </c>
      <c r="AJ468">
        <v>115</v>
      </c>
      <c r="AK468">
        <v>115</v>
      </c>
      <c r="AL468">
        <v>115</v>
      </c>
      <c r="AM468">
        <v>115</v>
      </c>
    </row>
    <row r="469" spans="1:39" x14ac:dyDescent="0.3">
      <c r="A469">
        <v>9</v>
      </c>
      <c r="B469">
        <v>2024</v>
      </c>
      <c r="C469">
        <v>99</v>
      </c>
      <c r="D469">
        <v>99</v>
      </c>
      <c r="E469">
        <v>31915</v>
      </c>
      <c r="G469">
        <v>8</v>
      </c>
      <c r="H469">
        <v>1497</v>
      </c>
      <c r="I469">
        <v>93.733246492986098</v>
      </c>
      <c r="J469">
        <v>14.608350730688951</v>
      </c>
      <c r="K469">
        <v>17.345340751043089</v>
      </c>
      <c r="L469">
        <v>19.462647058823528</v>
      </c>
      <c r="M469">
        <v>62.918219749652302</v>
      </c>
      <c r="N469">
        <v>56.387272727272737</v>
      </c>
      <c r="O469">
        <v>12.360639777468737</v>
      </c>
      <c r="P469">
        <v>42.860821155184397</v>
      </c>
      <c r="Q469">
        <v>42.442280945758</v>
      </c>
      <c r="R469">
        <v>120.50834492350484</v>
      </c>
      <c r="S469">
        <v>119.63699582753824</v>
      </c>
      <c r="T469">
        <v>90.293369788106688</v>
      </c>
      <c r="U469">
        <v>88.205878332194217</v>
      </c>
      <c r="V469">
        <v>2.7369900203541442</v>
      </c>
      <c r="W469">
        <v>59.055444221776881</v>
      </c>
      <c r="X469">
        <v>1</v>
      </c>
      <c r="Y469">
        <v>33</v>
      </c>
      <c r="AD469">
        <v>1437</v>
      </c>
      <c r="AE469">
        <v>1438</v>
      </c>
      <c r="AF469">
        <v>1437</v>
      </c>
      <c r="AG469">
        <v>1438</v>
      </c>
      <c r="AH469">
        <v>1437</v>
      </c>
      <c r="AI469">
        <v>1438</v>
      </c>
      <c r="AJ469">
        <v>1438</v>
      </c>
      <c r="AK469">
        <v>1438</v>
      </c>
      <c r="AL469">
        <v>1463</v>
      </c>
      <c r="AM469">
        <v>1463</v>
      </c>
    </row>
    <row r="470" spans="1:39" x14ac:dyDescent="0.3">
      <c r="A470">
        <v>9</v>
      </c>
      <c r="B470">
        <v>2024</v>
      </c>
      <c r="C470">
        <v>99</v>
      </c>
      <c r="D470">
        <v>99</v>
      </c>
      <c r="E470">
        <v>31915</v>
      </c>
      <c r="G470">
        <v>9</v>
      </c>
      <c r="H470">
        <v>30</v>
      </c>
      <c r="I470">
        <v>74.529999999999987</v>
      </c>
      <c r="J470">
        <v>10.400000000000002</v>
      </c>
      <c r="K470">
        <v>10.66</v>
      </c>
      <c r="M470">
        <v>59.180000000000014</v>
      </c>
      <c r="O470">
        <v>10.080000000000002</v>
      </c>
      <c r="P470">
        <v>49.2</v>
      </c>
      <c r="Q470">
        <v>47.9</v>
      </c>
      <c r="R470">
        <v>167.4</v>
      </c>
      <c r="S470">
        <v>162.69999999999999</v>
      </c>
      <c r="T470">
        <v>30.433333333333323</v>
      </c>
      <c r="U470">
        <v>26.64</v>
      </c>
      <c r="V470">
        <v>0.25999999999999801</v>
      </c>
      <c r="W470">
        <v>55.366666666666646</v>
      </c>
      <c r="X470">
        <v>1</v>
      </c>
      <c r="Y470">
        <v>0</v>
      </c>
      <c r="AD470">
        <v>10</v>
      </c>
      <c r="AE470">
        <v>10</v>
      </c>
      <c r="AF470">
        <v>10</v>
      </c>
      <c r="AG470">
        <v>10</v>
      </c>
      <c r="AH470">
        <v>10</v>
      </c>
      <c r="AI470">
        <v>10</v>
      </c>
      <c r="AJ470">
        <v>10</v>
      </c>
      <c r="AK470">
        <v>10</v>
      </c>
      <c r="AL470">
        <v>30</v>
      </c>
      <c r="AM470">
        <v>30</v>
      </c>
    </row>
    <row r="471" spans="1:39" x14ac:dyDescent="0.3">
      <c r="A471">
        <v>9</v>
      </c>
      <c r="B471">
        <v>2024</v>
      </c>
      <c r="C471">
        <v>99</v>
      </c>
      <c r="D471">
        <v>99</v>
      </c>
      <c r="E471">
        <v>31915</v>
      </c>
      <c r="G471">
        <v>12</v>
      </c>
      <c r="H471">
        <v>1082</v>
      </c>
      <c r="I471">
        <v>83.057024029575061</v>
      </c>
      <c r="J471">
        <v>11.672895467160021</v>
      </c>
      <c r="K471">
        <v>13.407030527289544</v>
      </c>
      <c r="M471">
        <v>60.040148011100783</v>
      </c>
      <c r="O471">
        <v>11.227567067530048</v>
      </c>
      <c r="P471">
        <v>45.994449583718783</v>
      </c>
      <c r="Q471">
        <v>45.317298797409805</v>
      </c>
      <c r="R471">
        <v>126.42275670675298</v>
      </c>
      <c r="S471">
        <v>126.85568917668824</v>
      </c>
      <c r="T471">
        <v>88.211275415896495</v>
      </c>
      <c r="U471">
        <v>84.276340110905778</v>
      </c>
      <c r="V471">
        <v>1.7341350601295196</v>
      </c>
      <c r="W471">
        <v>61.696857670979689</v>
      </c>
      <c r="X471">
        <v>1</v>
      </c>
      <c r="Y471">
        <v>0</v>
      </c>
      <c r="AD471">
        <v>1081</v>
      </c>
      <c r="AE471">
        <v>1081</v>
      </c>
      <c r="AF471">
        <v>1080</v>
      </c>
      <c r="AG471">
        <v>1081</v>
      </c>
      <c r="AH471">
        <v>1081</v>
      </c>
      <c r="AI471">
        <v>1081</v>
      </c>
      <c r="AJ471">
        <v>1081</v>
      </c>
      <c r="AK471">
        <v>1081</v>
      </c>
      <c r="AL471">
        <v>1082</v>
      </c>
      <c r="AM471">
        <v>1082</v>
      </c>
    </row>
    <row r="472" spans="1:39" x14ac:dyDescent="0.3">
      <c r="A472">
        <v>10</v>
      </c>
      <c r="B472">
        <v>2024</v>
      </c>
      <c r="C472">
        <v>99</v>
      </c>
      <c r="D472">
        <v>99</v>
      </c>
      <c r="E472">
        <v>31915</v>
      </c>
      <c r="F472">
        <v>170</v>
      </c>
      <c r="H472">
        <v>493</v>
      </c>
      <c r="I472">
        <v>80.844016227180489</v>
      </c>
      <c r="T472">
        <v>0</v>
      </c>
      <c r="U472">
        <v>0</v>
      </c>
      <c r="W472">
        <v>0</v>
      </c>
      <c r="Y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488</v>
      </c>
      <c r="AM472">
        <v>488</v>
      </c>
    </row>
    <row r="473" spans="1:39" x14ac:dyDescent="0.3">
      <c r="A473">
        <v>10</v>
      </c>
      <c r="B473">
        <v>2024</v>
      </c>
      <c r="C473">
        <v>99</v>
      </c>
      <c r="D473">
        <v>99</v>
      </c>
      <c r="E473">
        <v>31915</v>
      </c>
      <c r="F473">
        <v>170</v>
      </c>
      <c r="H473">
        <v>606</v>
      </c>
      <c r="I473">
        <v>87.571683168316653</v>
      </c>
      <c r="J473">
        <v>34.625503355704694</v>
      </c>
      <c r="K473">
        <v>37.205161290322579</v>
      </c>
      <c r="L473">
        <v>33.806781609195404</v>
      </c>
      <c r="M473">
        <v>56.858064516129005</v>
      </c>
      <c r="N473">
        <v>58.220558659217922</v>
      </c>
      <c r="O473">
        <v>12.798802395209581</v>
      </c>
      <c r="P473">
        <v>44.481927710843379</v>
      </c>
      <c r="Q473">
        <v>45.932098765432087</v>
      </c>
      <c r="R473">
        <v>134.15662650602405</v>
      </c>
      <c r="S473">
        <v>141.74698795180723</v>
      </c>
      <c r="T473">
        <v>80.265284974093262</v>
      </c>
      <c r="U473">
        <v>78.448704663212411</v>
      </c>
      <c r="V473">
        <v>2.5796579346178912</v>
      </c>
      <c r="W473">
        <v>7.9207920792079195E-2</v>
      </c>
      <c r="Y473">
        <v>179</v>
      </c>
      <c r="AC473">
        <v>48</v>
      </c>
      <c r="AD473">
        <v>149</v>
      </c>
      <c r="AE473">
        <v>155</v>
      </c>
      <c r="AF473">
        <v>166</v>
      </c>
      <c r="AG473">
        <v>167</v>
      </c>
      <c r="AH473">
        <v>166</v>
      </c>
      <c r="AI473">
        <v>162</v>
      </c>
      <c r="AJ473">
        <v>166</v>
      </c>
      <c r="AK473">
        <v>166</v>
      </c>
      <c r="AL473">
        <v>193</v>
      </c>
      <c r="AM473">
        <v>193</v>
      </c>
    </row>
    <row r="474" spans="1:39" x14ac:dyDescent="0.3">
      <c r="A474">
        <v>10</v>
      </c>
      <c r="B474">
        <v>2024</v>
      </c>
      <c r="C474">
        <v>99</v>
      </c>
      <c r="D474">
        <v>99</v>
      </c>
      <c r="E474">
        <v>31915</v>
      </c>
      <c r="F474">
        <v>170</v>
      </c>
      <c r="H474">
        <v>216</v>
      </c>
      <c r="I474">
        <v>90.980000000000018</v>
      </c>
      <c r="J474">
        <v>25.867346938775515</v>
      </c>
      <c r="K474">
        <v>29.05510204081633</v>
      </c>
      <c r="L474">
        <v>23.795405405405401</v>
      </c>
      <c r="M474">
        <v>58.244897959183682</v>
      </c>
      <c r="N474">
        <v>52.373063063063086</v>
      </c>
      <c r="O474">
        <v>12.561224489795928</v>
      </c>
      <c r="P474">
        <v>45.113402061855687</v>
      </c>
      <c r="Q474">
        <v>45.632653061224488</v>
      </c>
      <c r="R474">
        <v>122.10204081632652</v>
      </c>
      <c r="S474">
        <v>126.85714285714288</v>
      </c>
      <c r="T474">
        <v>87.314285714285703</v>
      </c>
      <c r="U474">
        <v>85.918095238095262</v>
      </c>
      <c r="V474">
        <v>3.1877551020408106</v>
      </c>
      <c r="W474">
        <v>0.22685185185185192</v>
      </c>
      <c r="Y474">
        <v>111</v>
      </c>
      <c r="AC474">
        <v>49</v>
      </c>
      <c r="AD474">
        <v>98</v>
      </c>
      <c r="AE474">
        <v>98</v>
      </c>
      <c r="AF474">
        <v>98</v>
      </c>
      <c r="AG474">
        <v>98</v>
      </c>
      <c r="AH474">
        <v>97</v>
      </c>
      <c r="AI474">
        <v>98</v>
      </c>
      <c r="AJ474">
        <v>98</v>
      </c>
      <c r="AK474">
        <v>98</v>
      </c>
      <c r="AL474">
        <v>105</v>
      </c>
      <c r="AM474">
        <v>105</v>
      </c>
    </row>
    <row r="475" spans="1:39" x14ac:dyDescent="0.3">
      <c r="A475">
        <v>10</v>
      </c>
      <c r="B475">
        <v>2024</v>
      </c>
      <c r="C475">
        <v>99</v>
      </c>
      <c r="D475">
        <v>99</v>
      </c>
      <c r="E475">
        <v>31915</v>
      </c>
      <c r="F475">
        <v>170</v>
      </c>
      <c r="H475">
        <v>426</v>
      </c>
      <c r="I475">
        <v>91.113403755868518</v>
      </c>
      <c r="J475">
        <v>25.050777202072524</v>
      </c>
      <c r="K475">
        <v>28.181443298969079</v>
      </c>
      <c r="L475">
        <v>23.104618834080735</v>
      </c>
      <c r="M475">
        <v>58.179381443298922</v>
      </c>
      <c r="N475">
        <v>53.729099099099123</v>
      </c>
      <c r="O475">
        <v>12.864615384615378</v>
      </c>
      <c r="P475">
        <v>46.288659793814439</v>
      </c>
      <c r="Q475">
        <v>45.840206185567006</v>
      </c>
      <c r="R475">
        <v>133.89230769230764</v>
      </c>
      <c r="S475">
        <v>132.90769230769237</v>
      </c>
      <c r="T475">
        <v>89.474509803921563</v>
      </c>
      <c r="U475">
        <v>87.754901960784323</v>
      </c>
      <c r="V475">
        <v>3.1306660968965505</v>
      </c>
      <c r="W475">
        <v>0.11737089201877939</v>
      </c>
      <c r="Y475">
        <v>222</v>
      </c>
      <c r="AC475">
        <v>50</v>
      </c>
      <c r="AD475">
        <v>193</v>
      </c>
      <c r="AE475">
        <v>194</v>
      </c>
      <c r="AF475">
        <v>195</v>
      </c>
      <c r="AG475">
        <v>195</v>
      </c>
      <c r="AH475">
        <v>194</v>
      </c>
      <c r="AI475">
        <v>194</v>
      </c>
      <c r="AJ475">
        <v>195</v>
      </c>
      <c r="AK475">
        <v>195</v>
      </c>
      <c r="AL475">
        <v>204</v>
      </c>
      <c r="AM475">
        <v>204</v>
      </c>
    </row>
    <row r="476" spans="1:39" x14ac:dyDescent="0.3">
      <c r="A476">
        <v>10</v>
      </c>
      <c r="B476">
        <v>2024</v>
      </c>
      <c r="C476">
        <v>99</v>
      </c>
      <c r="D476">
        <v>99</v>
      </c>
      <c r="E476">
        <v>31915</v>
      </c>
      <c r="F476">
        <v>170</v>
      </c>
      <c r="H476">
        <v>857</v>
      </c>
      <c r="I476">
        <v>91.518039673278949</v>
      </c>
      <c r="J476">
        <v>23.274352941176478</v>
      </c>
      <c r="K476">
        <v>26.865882352941156</v>
      </c>
      <c r="L476">
        <v>22.282960372960392</v>
      </c>
      <c r="M476">
        <v>58.613176470588186</v>
      </c>
      <c r="N476">
        <v>54.881592505854755</v>
      </c>
      <c r="O476">
        <v>13.047529411764719</v>
      </c>
      <c r="P476">
        <v>45.483490566037744</v>
      </c>
      <c r="Q476">
        <v>44.847058823529409</v>
      </c>
      <c r="R476">
        <v>125.9529411764706</v>
      </c>
      <c r="S476">
        <v>128.56941176470588</v>
      </c>
      <c r="T476">
        <v>93.09626168224294</v>
      </c>
      <c r="U476">
        <v>91.585514018691555</v>
      </c>
      <c r="V476">
        <v>3.5915294117646903</v>
      </c>
      <c r="W476">
        <v>5.9509918319719961E-2</v>
      </c>
      <c r="Y476">
        <v>427</v>
      </c>
      <c r="AC476">
        <v>51</v>
      </c>
      <c r="AD476">
        <v>425</v>
      </c>
      <c r="AE476">
        <v>425</v>
      </c>
      <c r="AF476">
        <v>425</v>
      </c>
      <c r="AG476">
        <v>425</v>
      </c>
      <c r="AH476">
        <v>424</v>
      </c>
      <c r="AI476">
        <v>425</v>
      </c>
      <c r="AJ476">
        <v>425</v>
      </c>
      <c r="AK476">
        <v>425</v>
      </c>
      <c r="AL476">
        <v>428</v>
      </c>
      <c r="AM476">
        <v>428</v>
      </c>
    </row>
    <row r="477" spans="1:39" x14ac:dyDescent="0.3">
      <c r="A477">
        <v>10</v>
      </c>
      <c r="B477">
        <v>2024</v>
      </c>
      <c r="C477">
        <v>99</v>
      </c>
      <c r="D477">
        <v>99</v>
      </c>
      <c r="E477">
        <v>31915</v>
      </c>
      <c r="F477">
        <v>170</v>
      </c>
      <c r="H477">
        <v>1646</v>
      </c>
      <c r="I477">
        <v>90.302156743620785</v>
      </c>
      <c r="J477">
        <v>21.966588235294104</v>
      </c>
      <c r="K477">
        <v>25.784941176470561</v>
      </c>
      <c r="L477">
        <v>21.373724747474757</v>
      </c>
      <c r="M477">
        <v>58.233176470588226</v>
      </c>
      <c r="N477">
        <v>55.060240202275608</v>
      </c>
      <c r="O477">
        <v>12.992705882352951</v>
      </c>
      <c r="P477">
        <v>45.728235294117617</v>
      </c>
      <c r="Q477">
        <v>45.502951593860686</v>
      </c>
      <c r="R477">
        <v>126.16352941176469</v>
      </c>
      <c r="S477">
        <v>131.31647058823529</v>
      </c>
      <c r="T477">
        <v>92.875967174677626</v>
      </c>
      <c r="U477">
        <v>92.005392731535693</v>
      </c>
      <c r="V477">
        <v>3.8183529411764638</v>
      </c>
      <c r="W477">
        <v>3.1591737545564998E-2</v>
      </c>
      <c r="Y477">
        <v>791</v>
      </c>
      <c r="AC477">
        <v>52</v>
      </c>
      <c r="AD477">
        <v>850</v>
      </c>
      <c r="AE477">
        <v>850</v>
      </c>
      <c r="AF477">
        <v>850</v>
      </c>
      <c r="AG477">
        <v>850</v>
      </c>
      <c r="AH477">
        <v>850</v>
      </c>
      <c r="AI477">
        <v>847</v>
      </c>
      <c r="AJ477">
        <v>850</v>
      </c>
      <c r="AK477">
        <v>850</v>
      </c>
      <c r="AL477">
        <v>853</v>
      </c>
      <c r="AM477">
        <v>853</v>
      </c>
    </row>
    <row r="478" spans="1:39" x14ac:dyDescent="0.3">
      <c r="A478">
        <v>10</v>
      </c>
      <c r="B478">
        <v>2024</v>
      </c>
      <c r="C478">
        <v>99</v>
      </c>
      <c r="D478">
        <v>99</v>
      </c>
      <c r="E478">
        <v>31915</v>
      </c>
      <c r="F478">
        <v>170</v>
      </c>
      <c r="H478">
        <v>3092</v>
      </c>
      <c r="I478">
        <v>89.901287192755717</v>
      </c>
      <c r="J478">
        <v>20.755596784168187</v>
      </c>
      <c r="K478">
        <v>24.655905998763181</v>
      </c>
      <c r="L478">
        <v>20.471853360488797</v>
      </c>
      <c r="M478">
        <v>58.54928880643164</v>
      </c>
      <c r="N478">
        <v>55.416902173912973</v>
      </c>
      <c r="O478">
        <v>12.99925788497217</v>
      </c>
      <c r="P478">
        <v>46.348794063079779</v>
      </c>
      <c r="Q478">
        <v>45.824366110080391</v>
      </c>
      <c r="R478">
        <v>129.71985157699444</v>
      </c>
      <c r="S478">
        <v>131.58812615955469</v>
      </c>
      <c r="T478">
        <v>93.105679012345689</v>
      </c>
      <c r="U478">
        <v>92.324320987654474</v>
      </c>
      <c r="V478">
        <v>3.9003092145949858</v>
      </c>
      <c r="W478">
        <v>1.7141009055627428E-2</v>
      </c>
      <c r="Y478">
        <v>1472</v>
      </c>
      <c r="AC478">
        <v>53</v>
      </c>
      <c r="AD478">
        <v>1617</v>
      </c>
      <c r="AE478">
        <v>1617</v>
      </c>
      <c r="AF478">
        <v>1617</v>
      </c>
      <c r="AG478">
        <v>1617</v>
      </c>
      <c r="AH478">
        <v>1617</v>
      </c>
      <c r="AI478">
        <v>1617</v>
      </c>
      <c r="AJ478">
        <v>1617</v>
      </c>
      <c r="AK478">
        <v>1617</v>
      </c>
      <c r="AL478">
        <v>1620</v>
      </c>
      <c r="AM478">
        <v>1620</v>
      </c>
    </row>
    <row r="479" spans="1:39" x14ac:dyDescent="0.3">
      <c r="A479">
        <v>10</v>
      </c>
      <c r="B479">
        <v>2024</v>
      </c>
      <c r="C479">
        <v>99</v>
      </c>
      <c r="D479">
        <v>99</v>
      </c>
      <c r="E479">
        <v>31915</v>
      </c>
      <c r="F479">
        <v>170</v>
      </c>
      <c r="H479">
        <v>5871</v>
      </c>
      <c r="I479">
        <v>88.866615568046015</v>
      </c>
      <c r="J479">
        <v>19.653836709637829</v>
      </c>
      <c r="K479">
        <v>23.366963463309801</v>
      </c>
      <c r="L479">
        <v>19.587956035480151</v>
      </c>
      <c r="M479">
        <v>58.330488179306009</v>
      </c>
      <c r="N479">
        <v>55.854402006172954</v>
      </c>
      <c r="O479">
        <v>12.744874155923863</v>
      </c>
      <c r="P479">
        <v>46.515365703749218</v>
      </c>
      <c r="Q479">
        <v>46.139384615384621</v>
      </c>
      <c r="R479">
        <v>129.70503376304478</v>
      </c>
      <c r="S479">
        <v>131.90270104358498</v>
      </c>
      <c r="T479">
        <v>92.164630421502821</v>
      </c>
      <c r="U479">
        <v>91.474404398289622</v>
      </c>
      <c r="V479">
        <v>3.7131267536719728</v>
      </c>
      <c r="W479">
        <v>9.1977516607051613E-3</v>
      </c>
      <c r="Y479">
        <v>2592</v>
      </c>
      <c r="AC479">
        <v>54</v>
      </c>
      <c r="AD479">
        <v>3258</v>
      </c>
      <c r="AE479">
        <v>3257</v>
      </c>
      <c r="AF479">
        <v>3258</v>
      </c>
      <c r="AG479">
        <v>3258</v>
      </c>
      <c r="AH479">
        <v>3254</v>
      </c>
      <c r="AI479">
        <v>3250</v>
      </c>
      <c r="AJ479">
        <v>3258</v>
      </c>
      <c r="AK479">
        <v>3258</v>
      </c>
      <c r="AL479">
        <v>3274</v>
      </c>
      <c r="AM479">
        <v>3274</v>
      </c>
    </row>
    <row r="480" spans="1:39" x14ac:dyDescent="0.3">
      <c r="A480">
        <v>10</v>
      </c>
      <c r="B480">
        <v>2024</v>
      </c>
      <c r="C480">
        <v>99</v>
      </c>
      <c r="D480">
        <v>99</v>
      </c>
      <c r="E480">
        <v>31915</v>
      </c>
      <c r="F480">
        <v>170</v>
      </c>
      <c r="H480">
        <v>11082</v>
      </c>
      <c r="I480">
        <v>88.226340010827556</v>
      </c>
      <c r="J480">
        <v>18.50542141230066</v>
      </c>
      <c r="K480">
        <v>22.098010630220134</v>
      </c>
      <c r="L480">
        <v>18.750961195361256</v>
      </c>
      <c r="M480">
        <v>58.056826119969777</v>
      </c>
      <c r="N480">
        <v>56.125734047300391</v>
      </c>
      <c r="O480">
        <v>12.679271070615069</v>
      </c>
      <c r="P480">
        <v>46.869948343968389</v>
      </c>
      <c r="Q480">
        <v>46.274482968369838</v>
      </c>
      <c r="R480">
        <v>130.35140470766893</v>
      </c>
      <c r="S480">
        <v>131.68595292331057</v>
      </c>
      <c r="T480">
        <v>91.85125094768776</v>
      </c>
      <c r="U480">
        <v>91.038453373768064</v>
      </c>
      <c r="V480">
        <v>3.5925892179194752</v>
      </c>
      <c r="W480">
        <v>4.9630030680382622E-3</v>
      </c>
      <c r="Y480">
        <v>4482</v>
      </c>
      <c r="AC480">
        <v>55</v>
      </c>
      <c r="AD480">
        <v>6585</v>
      </c>
      <c r="AE480">
        <v>6585</v>
      </c>
      <c r="AF480">
        <v>6585</v>
      </c>
      <c r="AG480">
        <v>6585</v>
      </c>
      <c r="AH480">
        <v>6582</v>
      </c>
      <c r="AI480">
        <v>6576</v>
      </c>
      <c r="AJ480">
        <v>6585</v>
      </c>
      <c r="AK480">
        <v>6585</v>
      </c>
      <c r="AL480">
        <v>6595</v>
      </c>
      <c r="AM480">
        <v>6595</v>
      </c>
    </row>
    <row r="481" spans="1:40" x14ac:dyDescent="0.3">
      <c r="A481">
        <v>10</v>
      </c>
      <c r="B481">
        <v>2024</v>
      </c>
      <c r="C481">
        <v>99</v>
      </c>
      <c r="D481">
        <v>99</v>
      </c>
      <c r="E481">
        <v>31915</v>
      </c>
      <c r="F481">
        <v>170</v>
      </c>
      <c r="H481">
        <v>19948</v>
      </c>
      <c r="I481">
        <v>87.400970022058118</v>
      </c>
      <c r="J481">
        <v>17.392417512690329</v>
      </c>
      <c r="K481">
        <v>20.845431472081181</v>
      </c>
      <c r="L481">
        <v>17.908531583264914</v>
      </c>
      <c r="M481">
        <v>58.019559010152335</v>
      </c>
      <c r="N481">
        <v>56.555485636115193</v>
      </c>
      <c r="O481">
        <v>12.546859137055931</v>
      </c>
      <c r="P481">
        <v>46.80660265058328</v>
      </c>
      <c r="Q481">
        <v>46.257065735154015</v>
      </c>
      <c r="R481">
        <v>130.33351840101523</v>
      </c>
      <c r="S481">
        <v>131.84914340101523</v>
      </c>
      <c r="T481">
        <v>91.36039901828849</v>
      </c>
      <c r="U481">
        <v>90.18858364341736</v>
      </c>
      <c r="V481">
        <v>3.4530139593908555</v>
      </c>
      <c r="W481">
        <v>2.807298977341088E-3</v>
      </c>
      <c r="Y481">
        <v>7310</v>
      </c>
      <c r="AC481">
        <v>56</v>
      </c>
      <c r="AD481">
        <v>12608</v>
      </c>
      <c r="AE481">
        <v>12608</v>
      </c>
      <c r="AF481">
        <v>12606</v>
      </c>
      <c r="AG481">
        <v>12608</v>
      </c>
      <c r="AH481">
        <v>12601</v>
      </c>
      <c r="AI481">
        <v>12596</v>
      </c>
      <c r="AJ481">
        <v>12608</v>
      </c>
      <c r="AK481">
        <v>12608</v>
      </c>
      <c r="AL481">
        <v>12631</v>
      </c>
      <c r="AM481">
        <v>12631</v>
      </c>
    </row>
    <row r="482" spans="1:40" x14ac:dyDescent="0.3">
      <c r="A482">
        <v>10</v>
      </c>
      <c r="B482">
        <v>2024</v>
      </c>
      <c r="C482">
        <v>99</v>
      </c>
      <c r="D482">
        <v>99</v>
      </c>
      <c r="E482">
        <v>31915</v>
      </c>
      <c r="F482">
        <v>170</v>
      </c>
      <c r="H482">
        <v>34295</v>
      </c>
      <c r="I482">
        <v>86.536496282257374</v>
      </c>
      <c r="J482">
        <v>16.329443995329147</v>
      </c>
      <c r="K482">
        <v>19.554091439863448</v>
      </c>
      <c r="L482">
        <v>17.060858788182244</v>
      </c>
      <c r="M482">
        <v>58.010150004491265</v>
      </c>
      <c r="N482">
        <v>56.81211268781319</v>
      </c>
      <c r="O482">
        <v>12.428644570196816</v>
      </c>
      <c r="P482">
        <v>46.927428776849105</v>
      </c>
      <c r="Q482">
        <v>46.269960438769999</v>
      </c>
      <c r="R482">
        <v>131.06036108865538</v>
      </c>
      <c r="S482">
        <v>131.67645737896348</v>
      </c>
      <c r="T482">
        <v>90.71266594904877</v>
      </c>
      <c r="U482">
        <v>89.155965195550692</v>
      </c>
      <c r="V482">
        <v>3.2246474445343054</v>
      </c>
      <c r="W482">
        <v>1.6620498614958452E-3</v>
      </c>
      <c r="Y482">
        <v>11980</v>
      </c>
      <c r="AC482">
        <v>57</v>
      </c>
      <c r="AD482">
        <v>22266</v>
      </c>
      <c r="AE482">
        <v>22266</v>
      </c>
      <c r="AF482">
        <v>22266</v>
      </c>
      <c r="AG482">
        <v>22266</v>
      </c>
      <c r="AH482">
        <v>22254</v>
      </c>
      <c r="AI482">
        <v>22244</v>
      </c>
      <c r="AJ482">
        <v>22266</v>
      </c>
      <c r="AK482">
        <v>22266</v>
      </c>
      <c r="AL482">
        <v>22296</v>
      </c>
      <c r="AM482">
        <v>22296</v>
      </c>
    </row>
    <row r="483" spans="1:40" x14ac:dyDescent="0.3">
      <c r="A483">
        <v>10</v>
      </c>
      <c r="B483">
        <v>2024</v>
      </c>
      <c r="C483">
        <v>99</v>
      </c>
      <c r="D483">
        <v>99</v>
      </c>
      <c r="E483">
        <v>31915</v>
      </c>
      <c r="F483">
        <v>170</v>
      </c>
      <c r="H483">
        <v>54911</v>
      </c>
      <c r="I483">
        <v>85.721822949865455</v>
      </c>
      <c r="J483">
        <v>15.265121105376611</v>
      </c>
      <c r="K483">
        <v>18.254569782365181</v>
      </c>
      <c r="L483">
        <v>16.23090158065753</v>
      </c>
      <c r="M483">
        <v>57.925474454547455</v>
      </c>
      <c r="N483">
        <v>57.206825842696681</v>
      </c>
      <c r="O483">
        <v>12.250430081101159</v>
      </c>
      <c r="P483">
        <v>46.999453566842419</v>
      </c>
      <c r="Q483">
        <v>46.253662002623521</v>
      </c>
      <c r="R483">
        <v>131.80909339158936</v>
      </c>
      <c r="S483">
        <v>131.46388684088362</v>
      </c>
      <c r="T483">
        <v>89.960918100631801</v>
      </c>
      <c r="U483">
        <v>87.747141145720846</v>
      </c>
      <c r="V483">
        <v>2.9894486769885655</v>
      </c>
      <c r="W483">
        <v>1.0562546666423845E-3</v>
      </c>
      <c r="Y483">
        <v>18156</v>
      </c>
      <c r="AC483">
        <v>58</v>
      </c>
      <c r="AD483">
        <v>36621</v>
      </c>
      <c r="AE483">
        <v>36621</v>
      </c>
      <c r="AF483">
        <v>36621</v>
      </c>
      <c r="AG483">
        <v>36621</v>
      </c>
      <c r="AH483">
        <v>36601</v>
      </c>
      <c r="AI483">
        <v>36592</v>
      </c>
      <c r="AJ483">
        <v>36620</v>
      </c>
      <c r="AK483">
        <v>36621</v>
      </c>
      <c r="AL483">
        <v>36728</v>
      </c>
      <c r="AM483">
        <v>36728</v>
      </c>
    </row>
    <row r="484" spans="1:40" x14ac:dyDescent="0.3">
      <c r="A484">
        <v>10</v>
      </c>
      <c r="B484">
        <v>2024</v>
      </c>
      <c r="C484">
        <v>99</v>
      </c>
      <c r="D484">
        <v>99</v>
      </c>
      <c r="E484">
        <v>31915</v>
      </c>
      <c r="F484">
        <v>170</v>
      </c>
      <c r="H484">
        <v>79860</v>
      </c>
      <c r="I484">
        <v>84.765565990481477</v>
      </c>
      <c r="J484">
        <v>14.216243282405124</v>
      </c>
      <c r="K484">
        <v>16.949193888593413</v>
      </c>
      <c r="L484">
        <v>15.41934935054574</v>
      </c>
      <c r="M484">
        <v>57.937114139506008</v>
      </c>
      <c r="N484">
        <v>57.545583137426995</v>
      </c>
      <c r="O484">
        <v>12.031738229305978</v>
      </c>
      <c r="P484">
        <v>46.998532271676517</v>
      </c>
      <c r="Q484">
        <v>46.200069736286736</v>
      </c>
      <c r="R484">
        <v>131.5092259721203</v>
      </c>
      <c r="S484">
        <v>131.32407696117093</v>
      </c>
      <c r="T484">
        <v>89.109953593744137</v>
      </c>
      <c r="U484">
        <v>86.310399386120821</v>
      </c>
      <c r="V484">
        <v>2.7329506061882878</v>
      </c>
      <c r="W484">
        <v>7.3879288755321771E-4</v>
      </c>
      <c r="Y484">
        <v>25097</v>
      </c>
      <c r="AC484">
        <v>59</v>
      </c>
      <c r="AD484">
        <v>54521</v>
      </c>
      <c r="AE484">
        <v>54521</v>
      </c>
      <c r="AF484">
        <v>54519</v>
      </c>
      <c r="AG484">
        <v>54521</v>
      </c>
      <c r="AH484">
        <v>54506</v>
      </c>
      <c r="AI484">
        <v>54491</v>
      </c>
      <c r="AJ484">
        <v>54520</v>
      </c>
      <c r="AK484">
        <v>54521</v>
      </c>
      <c r="AL484">
        <v>54734</v>
      </c>
      <c r="AM484">
        <v>54734</v>
      </c>
    </row>
    <row r="485" spans="1:40" x14ac:dyDescent="0.3">
      <c r="A485">
        <v>10</v>
      </c>
      <c r="B485">
        <v>2024</v>
      </c>
      <c r="C485">
        <v>99</v>
      </c>
      <c r="D485">
        <v>99</v>
      </c>
      <c r="E485">
        <v>31915</v>
      </c>
      <c r="F485">
        <v>170</v>
      </c>
      <c r="H485">
        <v>105533</v>
      </c>
      <c r="I485">
        <v>83.942914917609755</v>
      </c>
      <c r="J485">
        <v>13.39867972274171</v>
      </c>
      <c r="K485">
        <v>15.902336057131093</v>
      </c>
      <c r="L485">
        <v>14.618007559055227</v>
      </c>
      <c r="M485">
        <v>58.167400947606701</v>
      </c>
      <c r="N485">
        <v>58.001494140624999</v>
      </c>
      <c r="O485">
        <v>11.768039188818531</v>
      </c>
      <c r="P485">
        <v>47.161238522666451</v>
      </c>
      <c r="Q485">
        <v>46.331902286474552</v>
      </c>
      <c r="R485">
        <v>132.11612761698456</v>
      </c>
      <c r="S485">
        <v>131.4465775950668</v>
      </c>
      <c r="T485">
        <v>87.840518106604691</v>
      </c>
      <c r="U485">
        <v>84.526898141868898</v>
      </c>
      <c r="V485">
        <v>2.5036563343893774</v>
      </c>
      <c r="W485">
        <v>5.6854254119564484E-4</v>
      </c>
      <c r="Y485">
        <v>31744</v>
      </c>
      <c r="AC485">
        <v>60</v>
      </c>
      <c r="AD485">
        <v>72712</v>
      </c>
      <c r="AE485">
        <v>72815</v>
      </c>
      <c r="AF485">
        <v>72886</v>
      </c>
      <c r="AG485">
        <v>72980</v>
      </c>
      <c r="AH485">
        <v>72861</v>
      </c>
      <c r="AI485">
        <v>72907</v>
      </c>
      <c r="AJ485">
        <v>72937</v>
      </c>
      <c r="AK485">
        <v>72975</v>
      </c>
      <c r="AL485">
        <v>73730</v>
      </c>
      <c r="AM485">
        <v>73730</v>
      </c>
    </row>
    <row r="486" spans="1:40" x14ac:dyDescent="0.3">
      <c r="A486">
        <v>10</v>
      </c>
      <c r="B486">
        <v>2024</v>
      </c>
      <c r="C486">
        <v>99</v>
      </c>
      <c r="D486">
        <v>99</v>
      </c>
      <c r="E486">
        <v>31915</v>
      </c>
      <c r="F486">
        <v>170</v>
      </c>
      <c r="H486">
        <v>117384</v>
      </c>
      <c r="I486">
        <v>82.980009967286975</v>
      </c>
      <c r="J486">
        <v>12.192139296115498</v>
      </c>
      <c r="K486">
        <v>14.35370756567993</v>
      </c>
      <c r="L486">
        <v>13.822548573331936</v>
      </c>
      <c r="M486">
        <v>58.235016103754177</v>
      </c>
      <c r="N486">
        <v>58.542135957364081</v>
      </c>
      <c r="O486">
        <v>11.485157214077349</v>
      </c>
      <c r="P486">
        <v>47.082941459621587</v>
      </c>
      <c r="Q486">
        <v>46.254373078869719</v>
      </c>
      <c r="R486">
        <v>131.94544400019748</v>
      </c>
      <c r="S486">
        <v>131.28189592408407</v>
      </c>
      <c r="T486">
        <v>87.608645072431742</v>
      </c>
      <c r="U486">
        <v>83.658471679088137</v>
      </c>
      <c r="V486">
        <v>2.1615682695644285</v>
      </c>
      <c r="W486">
        <v>5.1966196415184358E-4</v>
      </c>
      <c r="Y486">
        <v>36026</v>
      </c>
      <c r="AC486">
        <v>61</v>
      </c>
      <c r="AD486">
        <v>81036</v>
      </c>
      <c r="AE486">
        <v>81037</v>
      </c>
      <c r="AF486">
        <v>81034</v>
      </c>
      <c r="AG486">
        <v>81036</v>
      </c>
      <c r="AH486">
        <v>81021</v>
      </c>
      <c r="AI486">
        <v>81007</v>
      </c>
      <c r="AJ486">
        <v>81036</v>
      </c>
      <c r="AK486">
        <v>81037</v>
      </c>
      <c r="AL486">
        <v>81318</v>
      </c>
      <c r="AM486">
        <v>81318</v>
      </c>
    </row>
    <row r="487" spans="1:40" x14ac:dyDescent="0.3">
      <c r="A487">
        <v>10</v>
      </c>
      <c r="B487">
        <v>2024</v>
      </c>
      <c r="C487">
        <v>99</v>
      </c>
      <c r="D487">
        <v>99</v>
      </c>
      <c r="E487">
        <v>31915</v>
      </c>
      <c r="F487">
        <v>170</v>
      </c>
      <c r="H487">
        <v>111944</v>
      </c>
      <c r="I487">
        <v>81.867867326520127</v>
      </c>
      <c r="J487">
        <v>11.180844442138948</v>
      </c>
      <c r="K487">
        <v>13.06259741943842</v>
      </c>
      <c r="L487">
        <v>13.06353496228561</v>
      </c>
      <c r="M487">
        <v>58.300265836737637</v>
      </c>
      <c r="N487">
        <v>59.035694104625883</v>
      </c>
      <c r="O487">
        <v>11.17149229731797</v>
      </c>
      <c r="P487">
        <v>47.098102538163239</v>
      </c>
      <c r="Q487">
        <v>46.277970894186609</v>
      </c>
      <c r="R487">
        <v>131.6522855475589</v>
      </c>
      <c r="S487">
        <v>130.775143939001</v>
      </c>
      <c r="T487">
        <v>86.590402476780682</v>
      </c>
      <c r="U487">
        <v>82.000433436533584</v>
      </c>
      <c r="V487">
        <v>1.8817529772994757</v>
      </c>
      <c r="W487">
        <v>5.5384835274780255E-4</v>
      </c>
      <c r="Y487">
        <v>34332</v>
      </c>
      <c r="AC487">
        <v>62</v>
      </c>
      <c r="AD487">
        <v>77116</v>
      </c>
      <c r="AE487">
        <v>77115</v>
      </c>
      <c r="AF487">
        <v>77110</v>
      </c>
      <c r="AG487">
        <v>77116</v>
      </c>
      <c r="AH487">
        <v>77103</v>
      </c>
      <c r="AI487">
        <v>77098</v>
      </c>
      <c r="AJ487">
        <v>77115</v>
      </c>
      <c r="AK487">
        <v>77116</v>
      </c>
      <c r="AL487">
        <v>77520</v>
      </c>
      <c r="AM487">
        <v>77520</v>
      </c>
    </row>
    <row r="488" spans="1:40" x14ac:dyDescent="0.3">
      <c r="A488">
        <v>10</v>
      </c>
      <c r="B488">
        <v>2024</v>
      </c>
      <c r="C488">
        <v>99</v>
      </c>
      <c r="D488">
        <v>99</v>
      </c>
      <c r="E488">
        <v>31915</v>
      </c>
      <c r="F488">
        <v>170</v>
      </c>
      <c r="H488">
        <v>87583</v>
      </c>
      <c r="I488">
        <v>80.566108605550752</v>
      </c>
      <c r="J488">
        <v>10.152440399078049</v>
      </c>
      <c r="K488">
        <v>11.75851811972144</v>
      </c>
      <c r="L488">
        <v>12.303409870018536</v>
      </c>
      <c r="M488">
        <v>58.296900972442096</v>
      </c>
      <c r="N488">
        <v>59.745382884491889</v>
      </c>
      <c r="O488">
        <v>10.812160570678397</v>
      </c>
      <c r="P488">
        <v>47.119773174712677</v>
      </c>
      <c r="Q488">
        <v>46.387056606313521</v>
      </c>
      <c r="R488">
        <v>131.29998654014403</v>
      </c>
      <c r="S488">
        <v>130.86949206723085</v>
      </c>
      <c r="T488">
        <v>85.873918737407948</v>
      </c>
      <c r="U488">
        <v>80.615842847549246</v>
      </c>
      <c r="V488">
        <v>1.6060777206433898</v>
      </c>
      <c r="W488">
        <v>7.1931767580466518E-4</v>
      </c>
      <c r="Y488">
        <v>27998</v>
      </c>
      <c r="AC488">
        <v>63</v>
      </c>
      <c r="AD488">
        <v>59437</v>
      </c>
      <c r="AE488">
        <v>59438</v>
      </c>
      <c r="AF488">
        <v>59433</v>
      </c>
      <c r="AG488">
        <v>59438</v>
      </c>
      <c r="AH488">
        <v>59429</v>
      </c>
      <c r="AI488">
        <v>59428</v>
      </c>
      <c r="AJ488">
        <v>59436</v>
      </c>
      <c r="AK488">
        <v>59437</v>
      </c>
      <c r="AL488">
        <v>59560</v>
      </c>
      <c r="AM488">
        <v>59560</v>
      </c>
    </row>
    <row r="489" spans="1:40" x14ac:dyDescent="0.3">
      <c r="A489">
        <v>10</v>
      </c>
      <c r="B489">
        <v>2024</v>
      </c>
      <c r="C489">
        <v>99</v>
      </c>
      <c r="D489">
        <v>99</v>
      </c>
      <c r="E489">
        <v>31915</v>
      </c>
      <c r="F489">
        <v>170</v>
      </c>
      <c r="H489">
        <v>58534</v>
      </c>
      <c r="I489">
        <v>77.551155567705109</v>
      </c>
      <c r="J489">
        <v>9.1150624086359855</v>
      </c>
      <c r="K489">
        <v>10.473803767219543</v>
      </c>
      <c r="L489">
        <v>11.99551436191139</v>
      </c>
      <c r="M489">
        <v>58.297379814450771</v>
      </c>
      <c r="N489">
        <v>58.402991819414417</v>
      </c>
      <c r="O489">
        <v>10.399595187226049</v>
      </c>
      <c r="P489">
        <v>46.998790912158384</v>
      </c>
      <c r="Q489">
        <v>46.300658005736473</v>
      </c>
      <c r="R489">
        <v>130.12448692718584</v>
      </c>
      <c r="S489">
        <v>130.35191588653677</v>
      </c>
      <c r="T489">
        <v>84.588181512227649</v>
      </c>
      <c r="U489">
        <v>78.886324882207333</v>
      </c>
      <c r="V489">
        <v>1.3587413585835575</v>
      </c>
      <c r="W489">
        <v>1.0933816243550757E-3</v>
      </c>
      <c r="Y489">
        <v>22859</v>
      </c>
      <c r="AC489">
        <v>64</v>
      </c>
      <c r="AD489">
        <v>35572</v>
      </c>
      <c r="AE489">
        <v>35570</v>
      </c>
      <c r="AF489">
        <v>35564</v>
      </c>
      <c r="AG489">
        <v>35572</v>
      </c>
      <c r="AH489">
        <v>35564</v>
      </c>
      <c r="AI489">
        <v>35562</v>
      </c>
      <c r="AJ489">
        <v>35570</v>
      </c>
      <c r="AK489">
        <v>35571</v>
      </c>
      <c r="AL489">
        <v>35656</v>
      </c>
      <c r="AM489">
        <v>35656</v>
      </c>
    </row>
    <row r="490" spans="1:40" x14ac:dyDescent="0.3">
      <c r="A490">
        <v>10</v>
      </c>
      <c r="B490">
        <v>2024</v>
      </c>
      <c r="C490">
        <v>99</v>
      </c>
      <c r="D490">
        <v>99</v>
      </c>
      <c r="E490">
        <v>31915</v>
      </c>
      <c r="F490">
        <v>170</v>
      </c>
      <c r="H490">
        <v>22970</v>
      </c>
      <c r="I490">
        <v>77.854841097084631</v>
      </c>
      <c r="J490">
        <v>8.104090362251025</v>
      </c>
      <c r="K490">
        <v>9.2107212084754142</v>
      </c>
      <c r="L490">
        <v>10.913241379310341</v>
      </c>
      <c r="M490">
        <v>58.45744268431234</v>
      </c>
      <c r="N490">
        <v>61.981127149491563</v>
      </c>
      <c r="O490">
        <v>9.8237850123670825</v>
      </c>
      <c r="P490">
        <v>46.792900594959562</v>
      </c>
      <c r="Q490">
        <v>46.328028884728553</v>
      </c>
      <c r="R490">
        <v>128.49104397807778</v>
      </c>
      <c r="S490">
        <v>130.75524662478279</v>
      </c>
      <c r="T490">
        <v>83.060590706047179</v>
      </c>
      <c r="U490">
        <v>77.186839122608475</v>
      </c>
      <c r="V490">
        <v>1.106630846224389</v>
      </c>
      <c r="W490">
        <v>2.8297779712668698E-3</v>
      </c>
      <c r="Y490">
        <v>7967</v>
      </c>
      <c r="AC490">
        <v>65</v>
      </c>
      <c r="AD490">
        <v>14962</v>
      </c>
      <c r="AE490">
        <v>14961</v>
      </c>
      <c r="AF490">
        <v>14959</v>
      </c>
      <c r="AG490">
        <v>14959</v>
      </c>
      <c r="AH490">
        <v>14959</v>
      </c>
      <c r="AI490">
        <v>14956</v>
      </c>
      <c r="AJ490">
        <v>14962</v>
      </c>
      <c r="AK490">
        <v>14962</v>
      </c>
      <c r="AL490">
        <v>14999</v>
      </c>
      <c r="AM490">
        <v>14999</v>
      </c>
    </row>
    <row r="491" spans="1:40" x14ac:dyDescent="0.3">
      <c r="A491">
        <v>10</v>
      </c>
      <c r="B491">
        <v>2024</v>
      </c>
      <c r="C491">
        <v>99</v>
      </c>
      <c r="D491">
        <v>99</v>
      </c>
      <c r="E491">
        <v>31915</v>
      </c>
      <c r="F491">
        <v>170</v>
      </c>
      <c r="H491">
        <v>6019</v>
      </c>
      <c r="I491">
        <v>76.710666223624898</v>
      </c>
      <c r="J491">
        <v>7.2155106499180564</v>
      </c>
      <c r="K491">
        <v>8.0400873839432112</v>
      </c>
      <c r="L491">
        <v>10.241888082016223</v>
      </c>
      <c r="M491">
        <v>59.553850354997181</v>
      </c>
      <c r="N491">
        <v>62.93771697306537</v>
      </c>
      <c r="O491">
        <v>8.90292269871623</v>
      </c>
      <c r="P491">
        <v>46.571701720841297</v>
      </c>
      <c r="Q491">
        <v>46.269598470363285</v>
      </c>
      <c r="R491">
        <v>127.89732386673948</v>
      </c>
      <c r="S491">
        <v>132.84052430365921</v>
      </c>
      <c r="T491">
        <v>81.956521739130565</v>
      </c>
      <c r="U491">
        <v>75.993967391304253</v>
      </c>
      <c r="V491">
        <v>0.8245767340251523</v>
      </c>
      <c r="W491">
        <v>1.0965276624023928E-2</v>
      </c>
      <c r="Y491">
        <v>2339</v>
      </c>
      <c r="AC491">
        <v>66</v>
      </c>
      <c r="AD491">
        <v>3662</v>
      </c>
      <c r="AE491">
        <v>3662</v>
      </c>
      <c r="AF491">
        <v>3658</v>
      </c>
      <c r="AG491">
        <v>3661</v>
      </c>
      <c r="AH491">
        <v>3661</v>
      </c>
      <c r="AI491">
        <v>3661</v>
      </c>
      <c r="AJ491">
        <v>3662</v>
      </c>
      <c r="AK491">
        <v>3662</v>
      </c>
      <c r="AL491">
        <v>3680</v>
      </c>
      <c r="AM491">
        <v>3680</v>
      </c>
    </row>
    <row r="492" spans="1:40" x14ac:dyDescent="0.3">
      <c r="A492">
        <v>10</v>
      </c>
      <c r="B492">
        <v>2024</v>
      </c>
      <c r="C492">
        <v>99</v>
      </c>
      <c r="D492">
        <v>99</v>
      </c>
      <c r="E492">
        <v>31915</v>
      </c>
      <c r="F492">
        <v>170</v>
      </c>
      <c r="H492">
        <v>1004</v>
      </c>
      <c r="I492">
        <v>77.951922310756999</v>
      </c>
      <c r="J492">
        <v>6.5013636363636396</v>
      </c>
      <c r="K492">
        <v>7.2154897494305281</v>
      </c>
      <c r="L492">
        <v>9.6693525179856135</v>
      </c>
      <c r="M492">
        <v>64.12437357630975</v>
      </c>
      <c r="N492">
        <v>63.275071942446097</v>
      </c>
      <c r="O492">
        <v>7.6090909090909102</v>
      </c>
      <c r="P492">
        <v>45.954441913439638</v>
      </c>
      <c r="Q492">
        <v>46.743181818181824</v>
      </c>
      <c r="R492">
        <v>127.14123006833717</v>
      </c>
      <c r="S492">
        <v>140.0022727272727</v>
      </c>
      <c r="T492">
        <v>81.320712694877486</v>
      </c>
      <c r="U492">
        <v>76.752783964365292</v>
      </c>
      <c r="V492">
        <v>0.71412611306688756</v>
      </c>
      <c r="W492">
        <v>6.6733067729083634E-2</v>
      </c>
      <c r="Y492">
        <v>556</v>
      </c>
      <c r="AC492">
        <v>67</v>
      </c>
      <c r="AD492">
        <v>440</v>
      </c>
      <c r="AE492">
        <v>439</v>
      </c>
      <c r="AF492">
        <v>439</v>
      </c>
      <c r="AG492">
        <v>440</v>
      </c>
      <c r="AH492">
        <v>439</v>
      </c>
      <c r="AI492">
        <v>440</v>
      </c>
      <c r="AJ492">
        <v>439</v>
      </c>
      <c r="AK492">
        <v>440</v>
      </c>
      <c r="AL492">
        <v>449</v>
      </c>
      <c r="AM492">
        <v>449</v>
      </c>
    </row>
    <row r="493" spans="1:40" x14ac:dyDescent="0.3">
      <c r="A493">
        <v>10</v>
      </c>
      <c r="B493">
        <v>2024</v>
      </c>
      <c r="C493">
        <v>99</v>
      </c>
      <c r="D493">
        <v>99</v>
      </c>
      <c r="E493">
        <v>31915</v>
      </c>
      <c r="F493">
        <v>170</v>
      </c>
      <c r="H493">
        <v>131</v>
      </c>
      <c r="I493">
        <v>80.92923664122138</v>
      </c>
      <c r="J493">
        <v>6.68</v>
      </c>
      <c r="K493">
        <v>7.0899999999999981</v>
      </c>
      <c r="L493">
        <v>9.2336111111111112</v>
      </c>
      <c r="M493">
        <v>70.580000000000013</v>
      </c>
      <c r="N493">
        <v>65.167592592592598</v>
      </c>
      <c r="O493">
        <v>6.88</v>
      </c>
      <c r="P493">
        <v>44.15</v>
      </c>
      <c r="Q493">
        <v>47.2</v>
      </c>
      <c r="R493">
        <v>111.45</v>
      </c>
      <c r="S493">
        <v>132.80000000000001</v>
      </c>
      <c r="T493">
        <v>71.686956521739134</v>
      </c>
      <c r="U493">
        <v>72.478260869565219</v>
      </c>
      <c r="V493">
        <v>0.40999999999999925</v>
      </c>
      <c r="W493">
        <v>0.51908396946564883</v>
      </c>
      <c r="Y493">
        <v>108</v>
      </c>
      <c r="AC493">
        <v>68</v>
      </c>
      <c r="AD493">
        <v>20</v>
      </c>
      <c r="AE493">
        <v>20</v>
      </c>
      <c r="AF493">
        <v>20</v>
      </c>
      <c r="AG493">
        <v>20</v>
      </c>
      <c r="AH493">
        <v>20</v>
      </c>
      <c r="AI493">
        <v>20</v>
      </c>
      <c r="AJ493">
        <v>20</v>
      </c>
      <c r="AK493">
        <v>20</v>
      </c>
      <c r="AL493">
        <v>23</v>
      </c>
      <c r="AM493">
        <v>23</v>
      </c>
    </row>
    <row r="494" spans="1:40" x14ac:dyDescent="0.3">
      <c r="A494">
        <v>11</v>
      </c>
      <c r="B494">
        <v>2024</v>
      </c>
      <c r="C494">
        <v>6</v>
      </c>
      <c r="D494">
        <v>99</v>
      </c>
      <c r="E494">
        <v>31915</v>
      </c>
      <c r="F494">
        <v>99</v>
      </c>
      <c r="H494">
        <v>8187</v>
      </c>
      <c r="I494">
        <v>82.473189202394053</v>
      </c>
      <c r="J494">
        <v>13.002550895266156</v>
      </c>
      <c r="K494">
        <v>15.554151845946288</v>
      </c>
      <c r="M494">
        <v>60.334625291303638</v>
      </c>
      <c r="O494">
        <v>10.863364394310976</v>
      </c>
      <c r="P494">
        <v>41.942958783120702</v>
      </c>
      <c r="Q494">
        <v>41.410574092247302</v>
      </c>
      <c r="R494">
        <v>127.91638057871504</v>
      </c>
      <c r="S494">
        <v>133.26618440411971</v>
      </c>
      <c r="T494">
        <v>86.561011359472175</v>
      </c>
      <c r="U494">
        <v>85.978331501160497</v>
      </c>
      <c r="V494">
        <v>2.5516009506801325</v>
      </c>
      <c r="W494">
        <v>60.298277757420315</v>
      </c>
      <c r="Y494">
        <v>0</v>
      </c>
      <c r="AD494">
        <v>8154</v>
      </c>
      <c r="AE494">
        <v>8153</v>
      </c>
      <c r="AF494">
        <v>8155</v>
      </c>
      <c r="AG494">
        <v>8156</v>
      </c>
      <c r="AH494">
        <v>8152</v>
      </c>
      <c r="AI494">
        <v>8152</v>
      </c>
      <c r="AJ494">
        <v>8156</v>
      </c>
      <c r="AK494">
        <v>8156</v>
      </c>
      <c r="AL494">
        <v>8187</v>
      </c>
      <c r="AM494">
        <v>8187</v>
      </c>
      <c r="AN494">
        <v>106</v>
      </c>
    </row>
    <row r="495" spans="1:40" x14ac:dyDescent="0.3">
      <c r="A495">
        <v>11</v>
      </c>
      <c r="B495">
        <v>2024</v>
      </c>
      <c r="C495">
        <v>6</v>
      </c>
      <c r="D495">
        <v>99</v>
      </c>
      <c r="E495">
        <v>31915</v>
      </c>
      <c r="F495">
        <v>99</v>
      </c>
      <c r="H495">
        <v>24611</v>
      </c>
      <c r="I495">
        <v>82.838726179351212</v>
      </c>
      <c r="J495">
        <v>11.750769230769237</v>
      </c>
      <c r="K495">
        <v>12.89846153846154</v>
      </c>
      <c r="L495">
        <v>14.14825046789808</v>
      </c>
      <c r="M495">
        <v>43.532307692307675</v>
      </c>
      <c r="N495">
        <v>57.496219120100797</v>
      </c>
      <c r="O495">
        <v>10.575384615384621</v>
      </c>
      <c r="P495">
        <v>57.03125</v>
      </c>
      <c r="Q495">
        <v>57.307692307692307</v>
      </c>
      <c r="R495">
        <v>139.953125</v>
      </c>
      <c r="S495">
        <v>147.50769230769228</v>
      </c>
      <c r="T495">
        <v>70.430769230769258</v>
      </c>
      <c r="U495">
        <v>67.009230769230783</v>
      </c>
      <c r="V495">
        <v>1.1476923076923085</v>
      </c>
      <c r="W495">
        <v>60.59469342976719</v>
      </c>
      <c r="Y495">
        <v>24571</v>
      </c>
      <c r="AD495">
        <v>65</v>
      </c>
      <c r="AE495">
        <v>65</v>
      </c>
      <c r="AF495">
        <v>64</v>
      </c>
      <c r="AG495">
        <v>65</v>
      </c>
      <c r="AH495">
        <v>64</v>
      </c>
      <c r="AI495">
        <v>65</v>
      </c>
      <c r="AJ495">
        <v>64</v>
      </c>
      <c r="AK495">
        <v>65</v>
      </c>
      <c r="AL495">
        <v>65</v>
      </c>
      <c r="AM495">
        <v>65</v>
      </c>
      <c r="AN495">
        <v>109</v>
      </c>
    </row>
    <row r="496" spans="1:40" x14ac:dyDescent="0.3">
      <c r="A496">
        <v>11</v>
      </c>
      <c r="B496">
        <v>2024</v>
      </c>
      <c r="C496">
        <v>6</v>
      </c>
      <c r="D496">
        <v>99</v>
      </c>
      <c r="E496">
        <v>31915</v>
      </c>
      <c r="F496">
        <v>99</v>
      </c>
      <c r="H496">
        <v>11266</v>
      </c>
      <c r="I496">
        <v>82.086978519439398</v>
      </c>
      <c r="J496">
        <v>12.79112137086036</v>
      </c>
      <c r="K496">
        <v>15.265376076724955</v>
      </c>
      <c r="M496">
        <v>56.986004795311501</v>
      </c>
      <c r="O496">
        <v>11.904882812500048</v>
      </c>
      <c r="P496">
        <v>49.839016160539856</v>
      </c>
      <c r="Q496">
        <v>47.827059659090914</v>
      </c>
      <c r="R496">
        <v>147.92045454545453</v>
      </c>
      <c r="S496">
        <v>141.54208096590909</v>
      </c>
      <c r="T496">
        <v>87.96625244097315</v>
      </c>
      <c r="U496">
        <v>83.820308894017501</v>
      </c>
      <c r="V496">
        <v>2.4742547058645967</v>
      </c>
      <c r="W496">
        <v>60.303301970530804</v>
      </c>
      <c r="Y496">
        <v>0</v>
      </c>
      <c r="AD496">
        <v>11263</v>
      </c>
      <c r="AE496">
        <v>11261</v>
      </c>
      <c r="AF496">
        <v>11263</v>
      </c>
      <c r="AG496">
        <v>11264</v>
      </c>
      <c r="AH496">
        <v>11262</v>
      </c>
      <c r="AI496">
        <v>11264</v>
      </c>
      <c r="AJ496">
        <v>11264</v>
      </c>
      <c r="AK496">
        <v>11264</v>
      </c>
      <c r="AL496">
        <v>11266</v>
      </c>
      <c r="AM496">
        <v>11266</v>
      </c>
      <c r="AN496">
        <v>111</v>
      </c>
    </row>
    <row r="497" spans="1:41" x14ac:dyDescent="0.3">
      <c r="A497">
        <v>11</v>
      </c>
      <c r="B497">
        <v>2024</v>
      </c>
      <c r="C497">
        <v>6</v>
      </c>
      <c r="D497">
        <v>99</v>
      </c>
      <c r="E497">
        <v>31915</v>
      </c>
      <c r="F497">
        <v>99</v>
      </c>
      <c r="H497">
        <v>1021</v>
      </c>
      <c r="I497">
        <v>82.049853085210557</v>
      </c>
      <c r="J497">
        <v>12.47745779543197</v>
      </c>
      <c r="K497">
        <v>13.986891757696142</v>
      </c>
      <c r="M497">
        <v>55.745580933465718</v>
      </c>
      <c r="O497">
        <v>12.167229394240328</v>
      </c>
      <c r="P497">
        <v>48.071499503475664</v>
      </c>
      <c r="Q497">
        <v>48.343594836146963</v>
      </c>
      <c r="R497">
        <v>112.37040714995037</v>
      </c>
      <c r="S497">
        <v>121.27110228401187</v>
      </c>
      <c r="T497">
        <v>85.436043095004891</v>
      </c>
      <c r="U497">
        <v>80.518903036238996</v>
      </c>
      <c r="V497">
        <v>1.5094339622641813</v>
      </c>
      <c r="W497">
        <v>60.834476003917743</v>
      </c>
      <c r="Y497">
        <v>0</v>
      </c>
      <c r="AD497">
        <v>1007</v>
      </c>
      <c r="AE497">
        <v>1007</v>
      </c>
      <c r="AF497">
        <v>1007</v>
      </c>
      <c r="AG497">
        <v>1007</v>
      </c>
      <c r="AH497">
        <v>1007</v>
      </c>
      <c r="AI497">
        <v>1007</v>
      </c>
      <c r="AJ497">
        <v>1007</v>
      </c>
      <c r="AK497">
        <v>1007</v>
      </c>
      <c r="AL497">
        <v>1021</v>
      </c>
      <c r="AM497">
        <v>1021</v>
      </c>
      <c r="AN497">
        <v>116</v>
      </c>
    </row>
    <row r="498" spans="1:41" x14ac:dyDescent="0.3">
      <c r="A498">
        <v>11</v>
      </c>
      <c r="B498">
        <v>2024</v>
      </c>
      <c r="C498">
        <v>6</v>
      </c>
      <c r="D498">
        <v>99</v>
      </c>
      <c r="E498">
        <v>31915</v>
      </c>
      <c r="F498">
        <v>99</v>
      </c>
      <c r="H498">
        <v>7321</v>
      </c>
      <c r="I498">
        <v>80.925624914629097</v>
      </c>
      <c r="J498">
        <v>12.476023551964921</v>
      </c>
      <c r="K498">
        <v>14.847295631932097</v>
      </c>
      <c r="M498">
        <v>57.294125701766191</v>
      </c>
      <c r="O498">
        <v>11.886504243087883</v>
      </c>
      <c r="P498">
        <v>44.855441478439424</v>
      </c>
      <c r="Q498">
        <v>44.290158991228054</v>
      </c>
      <c r="R498">
        <v>115.03298658636736</v>
      </c>
      <c r="S498">
        <v>116.4269093895428</v>
      </c>
      <c r="T498">
        <v>87.393498155989818</v>
      </c>
      <c r="U498">
        <v>83.559923507717428</v>
      </c>
      <c r="V498">
        <v>2.3712720799671758</v>
      </c>
      <c r="W498">
        <v>60.513044666029209</v>
      </c>
      <c r="Y498">
        <v>0</v>
      </c>
      <c r="AD498">
        <v>7303</v>
      </c>
      <c r="AE498">
        <v>7303</v>
      </c>
      <c r="AF498">
        <v>7303</v>
      </c>
      <c r="AG498">
        <v>7306</v>
      </c>
      <c r="AH498">
        <v>7305</v>
      </c>
      <c r="AI498">
        <v>7296</v>
      </c>
      <c r="AJ498">
        <v>7306</v>
      </c>
      <c r="AK498">
        <v>7306</v>
      </c>
      <c r="AL498">
        <v>7321</v>
      </c>
      <c r="AM498">
        <v>7321</v>
      </c>
      <c r="AN498">
        <v>117</v>
      </c>
    </row>
    <row r="499" spans="1:41" x14ac:dyDescent="0.3">
      <c r="A499">
        <v>11</v>
      </c>
      <c r="B499">
        <v>2024</v>
      </c>
      <c r="C499">
        <v>6</v>
      </c>
      <c r="D499">
        <v>99</v>
      </c>
      <c r="E499">
        <v>31915</v>
      </c>
      <c r="F499">
        <v>99</v>
      </c>
      <c r="H499">
        <v>13467</v>
      </c>
      <c r="I499">
        <v>80.980374248162363</v>
      </c>
      <c r="J499">
        <v>12.622833767199728</v>
      </c>
      <c r="K499">
        <v>15.022908144291549</v>
      </c>
      <c r="M499">
        <v>58.047169951654737</v>
      </c>
      <c r="O499">
        <v>11.092197843064318</v>
      </c>
      <c r="P499">
        <v>45.927551324010714</v>
      </c>
      <c r="Q499">
        <v>44.990105639041808</v>
      </c>
      <c r="R499">
        <v>128.17277798438079</v>
      </c>
      <c r="S499">
        <v>123.5130531796207</v>
      </c>
      <c r="T499">
        <v>88.721378183708765</v>
      </c>
      <c r="U499">
        <v>83.785594415979702</v>
      </c>
      <c r="V499">
        <v>2.4000743770918205</v>
      </c>
      <c r="W499">
        <v>60.462760822751896</v>
      </c>
      <c r="Y499">
        <v>0</v>
      </c>
      <c r="AD499">
        <v>13445</v>
      </c>
      <c r="AE499">
        <v>13445</v>
      </c>
      <c r="AF499">
        <v>13444</v>
      </c>
      <c r="AG499">
        <v>13445</v>
      </c>
      <c r="AH499">
        <v>13444</v>
      </c>
      <c r="AI499">
        <v>13442</v>
      </c>
      <c r="AJ499">
        <v>13445</v>
      </c>
      <c r="AK499">
        <v>13445</v>
      </c>
      <c r="AL499">
        <v>13467</v>
      </c>
      <c r="AM499">
        <v>13467</v>
      </c>
      <c r="AN499">
        <v>121</v>
      </c>
    </row>
    <row r="500" spans="1:41" x14ac:dyDescent="0.3">
      <c r="A500">
        <v>11</v>
      </c>
      <c r="B500">
        <v>2024</v>
      </c>
      <c r="C500">
        <v>6</v>
      </c>
      <c r="D500">
        <v>99</v>
      </c>
      <c r="E500">
        <v>31915</v>
      </c>
      <c r="F500">
        <v>99</v>
      </c>
      <c r="H500">
        <v>2603</v>
      </c>
      <c r="I500">
        <v>78.662120630042182</v>
      </c>
      <c r="J500">
        <v>13.557519379844951</v>
      </c>
      <c r="K500">
        <v>14.958081979891722</v>
      </c>
      <c r="M500">
        <v>56.456148491879411</v>
      </c>
      <c r="O500">
        <v>11.392197759752809</v>
      </c>
      <c r="P500">
        <v>51.343641283339778</v>
      </c>
      <c r="Q500">
        <v>49.151081916537883</v>
      </c>
      <c r="R500">
        <v>131.1645422943221</v>
      </c>
      <c r="S500">
        <v>127.53843182696022</v>
      </c>
      <c r="T500">
        <v>90.278908951210084</v>
      </c>
      <c r="U500">
        <v>82.047253169419932</v>
      </c>
      <c r="V500">
        <v>1.4005626000467739</v>
      </c>
      <c r="W500">
        <v>59.930464848252008</v>
      </c>
      <c r="Y500">
        <v>0</v>
      </c>
      <c r="AD500">
        <v>2580</v>
      </c>
      <c r="AE500">
        <v>2586</v>
      </c>
      <c r="AF500">
        <v>2587</v>
      </c>
      <c r="AG500">
        <v>2589</v>
      </c>
      <c r="AH500">
        <v>2587</v>
      </c>
      <c r="AI500">
        <v>2588</v>
      </c>
      <c r="AJ500">
        <v>2589</v>
      </c>
      <c r="AK500">
        <v>2589</v>
      </c>
      <c r="AL500">
        <v>2603</v>
      </c>
      <c r="AM500">
        <v>2603</v>
      </c>
      <c r="AN500">
        <v>134</v>
      </c>
    </row>
    <row r="501" spans="1:41" x14ac:dyDescent="0.3">
      <c r="A501">
        <v>11</v>
      </c>
      <c r="B501">
        <v>2024</v>
      </c>
      <c r="C501">
        <v>6</v>
      </c>
      <c r="D501">
        <v>99</v>
      </c>
      <c r="E501">
        <v>31915</v>
      </c>
      <c r="F501">
        <v>99</v>
      </c>
      <c r="H501">
        <v>3531</v>
      </c>
      <c r="I501">
        <v>80.108128009062639</v>
      </c>
      <c r="J501">
        <v>13.00397050482132</v>
      </c>
      <c r="K501">
        <v>14.909477866061252</v>
      </c>
      <c r="M501">
        <v>57.215153234960226</v>
      </c>
      <c r="O501">
        <v>12.310606920022652</v>
      </c>
      <c r="P501">
        <v>50.368406125921723</v>
      </c>
      <c r="Q501">
        <v>50.167139614074912</v>
      </c>
      <c r="R501">
        <v>109.92030629608618</v>
      </c>
      <c r="S501">
        <v>111.89733408962</v>
      </c>
      <c r="T501">
        <v>89.765618804871124</v>
      </c>
      <c r="U501">
        <v>83.954800339847111</v>
      </c>
      <c r="V501">
        <v>1.9055073612399265</v>
      </c>
      <c r="W501">
        <v>60.64740866610024</v>
      </c>
      <c r="Y501">
        <v>0</v>
      </c>
      <c r="AD501">
        <v>3526</v>
      </c>
      <c r="AE501">
        <v>3524</v>
      </c>
      <c r="AF501">
        <v>3525</v>
      </c>
      <c r="AG501">
        <v>3526</v>
      </c>
      <c r="AH501">
        <v>3526</v>
      </c>
      <c r="AI501">
        <v>3524</v>
      </c>
      <c r="AJ501">
        <v>3526</v>
      </c>
      <c r="AK501">
        <v>3526</v>
      </c>
      <c r="AL501">
        <v>3531</v>
      </c>
      <c r="AM501">
        <v>3531</v>
      </c>
      <c r="AN501">
        <v>141</v>
      </c>
    </row>
    <row r="502" spans="1:41" x14ac:dyDescent="0.3">
      <c r="A502">
        <v>11</v>
      </c>
    </row>
    <row r="503" spans="1:41" x14ac:dyDescent="0.3">
      <c r="A503">
        <v>11</v>
      </c>
      <c r="B503">
        <v>2024</v>
      </c>
      <c r="C503">
        <v>6</v>
      </c>
      <c r="D503">
        <v>99</v>
      </c>
      <c r="E503">
        <v>31915</v>
      </c>
      <c r="F503">
        <v>99</v>
      </c>
      <c r="H503">
        <v>5249</v>
      </c>
      <c r="I503">
        <v>81.065993522575823</v>
      </c>
      <c r="J503">
        <v>12.316921313980188</v>
      </c>
      <c r="K503">
        <v>14.508135981665379</v>
      </c>
      <c r="M503">
        <v>58.936669213139645</v>
      </c>
      <c r="O503">
        <v>10.942513368983917</v>
      </c>
      <c r="P503">
        <v>45.27163323782235</v>
      </c>
      <c r="Q503">
        <v>44.340787461773687</v>
      </c>
      <c r="R503">
        <v>125.09797555385791</v>
      </c>
      <c r="S503">
        <v>120.85236822001524</v>
      </c>
      <c r="T503">
        <v>89.133434939988348</v>
      </c>
      <c r="U503">
        <v>83.96719375119082</v>
      </c>
      <c r="V503">
        <v>2.1912146676851902</v>
      </c>
      <c r="W503">
        <v>60.839588493046286</v>
      </c>
      <c r="Y503">
        <v>0</v>
      </c>
      <c r="AD503">
        <v>5236</v>
      </c>
      <c r="AE503">
        <v>5236</v>
      </c>
      <c r="AF503">
        <v>5235</v>
      </c>
      <c r="AG503">
        <v>5236</v>
      </c>
      <c r="AH503">
        <v>5235</v>
      </c>
      <c r="AI503">
        <v>5232</v>
      </c>
      <c r="AJ503">
        <v>5236</v>
      </c>
      <c r="AK503">
        <v>5236</v>
      </c>
      <c r="AL503">
        <v>5249</v>
      </c>
      <c r="AM503">
        <v>5249</v>
      </c>
      <c r="AN503">
        <v>147</v>
      </c>
    </row>
    <row r="504" spans="1:41" x14ac:dyDescent="0.3">
      <c r="A504">
        <v>11</v>
      </c>
      <c r="B504">
        <v>2024</v>
      </c>
      <c r="C504">
        <v>6</v>
      </c>
      <c r="D504">
        <v>99</v>
      </c>
      <c r="E504">
        <v>31915</v>
      </c>
      <c r="F504">
        <v>99</v>
      </c>
      <c r="H504">
        <v>860</v>
      </c>
      <c r="I504">
        <v>77.958023255813885</v>
      </c>
      <c r="J504">
        <v>13.442909090909072</v>
      </c>
      <c r="K504">
        <v>15.556067961165043</v>
      </c>
      <c r="M504">
        <v>57.181310679611641</v>
      </c>
      <c r="O504">
        <v>11.05181598062955</v>
      </c>
      <c r="P504">
        <v>55.207021791767559</v>
      </c>
      <c r="Q504">
        <v>51.082424242424246</v>
      </c>
      <c r="R504">
        <v>163.90920096852301</v>
      </c>
      <c r="S504">
        <v>158.65980629539948</v>
      </c>
      <c r="T504">
        <v>88.675813953488301</v>
      </c>
      <c r="U504">
        <v>80.130465116279098</v>
      </c>
      <c r="V504">
        <v>2.11315887025598</v>
      </c>
      <c r="W504">
        <v>59.906976744186011</v>
      </c>
      <c r="Y504">
        <v>0</v>
      </c>
      <c r="AD504">
        <v>825</v>
      </c>
      <c r="AE504">
        <v>824</v>
      </c>
      <c r="AF504">
        <v>825</v>
      </c>
      <c r="AG504">
        <v>826</v>
      </c>
      <c r="AH504">
        <v>826</v>
      </c>
      <c r="AI504">
        <v>825</v>
      </c>
      <c r="AJ504">
        <v>826</v>
      </c>
      <c r="AK504">
        <v>826</v>
      </c>
      <c r="AL504">
        <v>860</v>
      </c>
      <c r="AM504">
        <v>860</v>
      </c>
      <c r="AN504">
        <v>155</v>
      </c>
    </row>
    <row r="505" spans="1:41" x14ac:dyDescent="0.3">
      <c r="A505">
        <v>11</v>
      </c>
      <c r="B505">
        <v>2024</v>
      </c>
      <c r="C505">
        <v>6</v>
      </c>
      <c r="D505">
        <v>99</v>
      </c>
      <c r="E505">
        <v>31915</v>
      </c>
      <c r="F505">
        <v>99</v>
      </c>
      <c r="H505">
        <v>8798</v>
      </c>
      <c r="I505">
        <v>82.81914071379866</v>
      </c>
      <c r="J505">
        <v>18.633333333333336</v>
      </c>
      <c r="K505">
        <v>21.916666666666671</v>
      </c>
      <c r="L505">
        <v>14.819200639488381</v>
      </c>
      <c r="M505">
        <v>56.816666666666649</v>
      </c>
      <c r="N505">
        <v>58.865289189809396</v>
      </c>
      <c r="O505">
        <v>12.846153846153843</v>
      </c>
      <c r="P505">
        <v>55.692307692307693</v>
      </c>
      <c r="Q505">
        <v>53.076923076923087</v>
      </c>
      <c r="R505">
        <v>147.92307692307696</v>
      </c>
      <c r="S505">
        <v>146.92307692307696</v>
      </c>
      <c r="T505">
        <v>86.32307692307694</v>
      </c>
      <c r="U505">
        <v>85.5230769230769</v>
      </c>
      <c r="V505">
        <v>3.283333333333331</v>
      </c>
      <c r="W505">
        <v>60.190952489202097</v>
      </c>
      <c r="Y505">
        <v>8714</v>
      </c>
      <c r="AD505">
        <v>12</v>
      </c>
      <c r="AE505">
        <v>12</v>
      </c>
      <c r="AF505">
        <v>12</v>
      </c>
      <c r="AG505">
        <v>13</v>
      </c>
      <c r="AH505">
        <v>13</v>
      </c>
      <c r="AI505">
        <v>13</v>
      </c>
      <c r="AJ505">
        <v>13</v>
      </c>
      <c r="AK505">
        <v>13</v>
      </c>
      <c r="AL505">
        <v>13</v>
      </c>
      <c r="AM505">
        <v>13</v>
      </c>
      <c r="AN505">
        <v>160</v>
      </c>
    </row>
    <row r="506" spans="1:41" x14ac:dyDescent="0.3">
      <c r="A506">
        <v>11</v>
      </c>
      <c r="B506">
        <v>2024</v>
      </c>
      <c r="C506">
        <v>6</v>
      </c>
      <c r="D506">
        <v>99</v>
      </c>
      <c r="E506">
        <v>31915</v>
      </c>
      <c r="F506">
        <v>99</v>
      </c>
      <c r="H506">
        <v>5522</v>
      </c>
      <c r="I506">
        <v>82.191669684896539</v>
      </c>
      <c r="J506">
        <v>12.40398695179411</v>
      </c>
      <c r="K506">
        <v>14.922993295886917</v>
      </c>
      <c r="M506">
        <v>56.884290632360951</v>
      </c>
      <c r="O506">
        <v>12.032385437420739</v>
      </c>
      <c r="P506">
        <v>49.841637977894543</v>
      </c>
      <c r="Q506">
        <v>47.843840579710154</v>
      </c>
      <c r="R506">
        <v>147.87210144927539</v>
      </c>
      <c r="S506">
        <v>143.41224415866691</v>
      </c>
      <c r="T506">
        <v>86.964578051431005</v>
      </c>
      <c r="U506">
        <v>83.528938790293637</v>
      </c>
      <c r="V506">
        <v>2.5190063440928014</v>
      </c>
      <c r="W506">
        <v>60.611372691053973</v>
      </c>
      <c r="Y506">
        <v>0</v>
      </c>
      <c r="AD506">
        <v>5518</v>
      </c>
      <c r="AE506">
        <v>5519</v>
      </c>
      <c r="AF506">
        <v>5518</v>
      </c>
      <c r="AG506">
        <v>5521</v>
      </c>
      <c r="AH506">
        <v>5519</v>
      </c>
      <c r="AI506">
        <v>5520</v>
      </c>
      <c r="AJ506">
        <v>5520</v>
      </c>
      <c r="AK506">
        <v>5521</v>
      </c>
      <c r="AL506">
        <v>5522</v>
      </c>
      <c r="AM506">
        <v>5522</v>
      </c>
      <c r="AN506">
        <v>171</v>
      </c>
    </row>
    <row r="507" spans="1:41" x14ac:dyDescent="0.3">
      <c r="A507">
        <v>11</v>
      </c>
      <c r="B507">
        <v>2024</v>
      </c>
      <c r="C507">
        <v>6</v>
      </c>
      <c r="D507">
        <v>99</v>
      </c>
      <c r="E507">
        <v>31915</v>
      </c>
      <c r="F507">
        <v>99</v>
      </c>
      <c r="H507">
        <v>601</v>
      </c>
      <c r="I507">
        <v>78.377870216306178</v>
      </c>
      <c r="J507">
        <v>11.410702341137124</v>
      </c>
      <c r="K507">
        <v>12.487959866220733</v>
      </c>
      <c r="M507">
        <v>57.248829431438111</v>
      </c>
      <c r="O507">
        <v>11.588352745424295</v>
      </c>
      <c r="P507">
        <v>47.374376039933445</v>
      </c>
      <c r="Q507">
        <v>44.008319467554074</v>
      </c>
      <c r="R507">
        <v>135.01497504159735</v>
      </c>
      <c r="S507">
        <v>124.05823627287852</v>
      </c>
      <c r="T507">
        <v>89.161730449251181</v>
      </c>
      <c r="U507">
        <v>80.809983361064923</v>
      </c>
      <c r="V507">
        <v>1.0772575250836083</v>
      </c>
      <c r="W507">
        <v>62.254575707154736</v>
      </c>
      <c r="Y507">
        <v>0</v>
      </c>
      <c r="AD507">
        <v>598</v>
      </c>
      <c r="AE507">
        <v>598</v>
      </c>
      <c r="AF507">
        <v>601</v>
      </c>
      <c r="AG507">
        <v>601</v>
      </c>
      <c r="AH507">
        <v>601</v>
      </c>
      <c r="AI507">
        <v>601</v>
      </c>
      <c r="AJ507">
        <v>601</v>
      </c>
      <c r="AK507">
        <v>601</v>
      </c>
      <c r="AL507">
        <v>601</v>
      </c>
      <c r="AM507">
        <v>601</v>
      </c>
      <c r="AN507">
        <v>181</v>
      </c>
    </row>
    <row r="508" spans="1:41" x14ac:dyDescent="0.3">
      <c r="A508">
        <v>11</v>
      </c>
      <c r="B508">
        <v>2024</v>
      </c>
      <c r="C508">
        <v>6</v>
      </c>
      <c r="D508">
        <v>99</v>
      </c>
      <c r="E508">
        <v>31915</v>
      </c>
      <c r="F508">
        <v>99</v>
      </c>
      <c r="H508">
        <v>552</v>
      </c>
      <c r="I508">
        <v>91.365036231884147</v>
      </c>
      <c r="J508">
        <v>14.776190476190465</v>
      </c>
      <c r="K508">
        <v>17.275457875457882</v>
      </c>
      <c r="M508">
        <v>62.549450549450576</v>
      </c>
      <c r="O508">
        <v>11.998168498168484</v>
      </c>
      <c r="P508">
        <v>42.410256410256409</v>
      </c>
      <c r="Q508">
        <v>42.873394495412846</v>
      </c>
      <c r="R508">
        <v>117.2967032967033</v>
      </c>
      <c r="S508">
        <v>120.3113553113553</v>
      </c>
      <c r="T508">
        <v>89.516304347826107</v>
      </c>
      <c r="U508">
        <v>88.015217391304347</v>
      </c>
      <c r="V508">
        <v>2.4992673992674139</v>
      </c>
      <c r="W508">
        <v>59.050724637681149</v>
      </c>
      <c r="Y508">
        <v>0</v>
      </c>
      <c r="AD508">
        <v>546</v>
      </c>
      <c r="AE508">
        <v>546</v>
      </c>
      <c r="AF508">
        <v>546</v>
      </c>
      <c r="AG508">
        <v>546</v>
      </c>
      <c r="AH508">
        <v>546</v>
      </c>
      <c r="AI508">
        <v>545</v>
      </c>
      <c r="AJ508">
        <v>546</v>
      </c>
      <c r="AK508">
        <v>546</v>
      </c>
      <c r="AL508">
        <v>552</v>
      </c>
      <c r="AM508">
        <v>552</v>
      </c>
      <c r="AN508">
        <v>470</v>
      </c>
    </row>
    <row r="509" spans="1:41" x14ac:dyDescent="0.3">
      <c r="A509">
        <v>11</v>
      </c>
      <c r="B509">
        <v>2024</v>
      </c>
      <c r="C509">
        <v>6</v>
      </c>
      <c r="D509">
        <v>99</v>
      </c>
      <c r="E509">
        <v>31915</v>
      </c>
      <c r="F509">
        <v>99</v>
      </c>
      <c r="H509">
        <v>5124</v>
      </c>
      <c r="I509">
        <v>78.57363387978144</v>
      </c>
      <c r="J509">
        <v>12.432727982815839</v>
      </c>
      <c r="K509">
        <v>14.011599297012262</v>
      </c>
      <c r="M509">
        <v>56.814020699082015</v>
      </c>
      <c r="O509">
        <v>11.383053494728617</v>
      </c>
      <c r="P509">
        <v>47.144865286997266</v>
      </c>
      <c r="Q509">
        <v>46.679617336977749</v>
      </c>
      <c r="R509">
        <v>136.51874267864113</v>
      </c>
      <c r="S509">
        <v>130.78680203045681</v>
      </c>
      <c r="T509">
        <v>86.367993754879222</v>
      </c>
      <c r="U509">
        <v>81.9665105386416</v>
      </c>
      <c r="V509">
        <v>1.5788713141964212</v>
      </c>
      <c r="W509">
        <v>60.949453551912576</v>
      </c>
      <c r="Y509">
        <v>0</v>
      </c>
      <c r="AD509">
        <v>5121</v>
      </c>
      <c r="AE509">
        <v>5121</v>
      </c>
      <c r="AF509">
        <v>5122</v>
      </c>
      <c r="AG509">
        <v>5122</v>
      </c>
      <c r="AH509">
        <v>5122</v>
      </c>
      <c r="AI509">
        <v>5122</v>
      </c>
      <c r="AJ509">
        <v>5122</v>
      </c>
      <c r="AK509">
        <v>5122</v>
      </c>
      <c r="AL509">
        <v>5124</v>
      </c>
      <c r="AM509">
        <v>5124</v>
      </c>
      <c r="AN509">
        <v>643</v>
      </c>
    </row>
    <row r="510" spans="1:41" x14ac:dyDescent="0.3">
      <c r="A510">
        <v>12</v>
      </c>
      <c r="B510">
        <v>2024</v>
      </c>
      <c r="C510">
        <v>6</v>
      </c>
      <c r="D510">
        <v>99</v>
      </c>
      <c r="E510">
        <v>31915</v>
      </c>
      <c r="F510">
        <v>170</v>
      </c>
      <c r="H510">
        <v>873</v>
      </c>
      <c r="I510">
        <v>49.072233676975877</v>
      </c>
      <c r="J510">
        <v>8.8277070063694225</v>
      </c>
      <c r="K510">
        <v>10.030670926517562</v>
      </c>
      <c r="L510">
        <v>16.442784313725497</v>
      </c>
      <c r="M510">
        <v>43.847284345047953</v>
      </c>
      <c r="N510">
        <v>44.129395161290347</v>
      </c>
      <c r="O510">
        <v>10.266349206349203</v>
      </c>
      <c r="P510">
        <v>51.608280254777071</v>
      </c>
      <c r="Q510">
        <v>50.044515103338632</v>
      </c>
      <c r="R510">
        <v>125.10174880763115</v>
      </c>
      <c r="S510">
        <v>122.48888888888889</v>
      </c>
      <c r="T510">
        <v>66.128348909657277</v>
      </c>
      <c r="U510">
        <v>62.585358255451752</v>
      </c>
      <c r="V510">
        <v>1.2029639201481437</v>
      </c>
      <c r="W510">
        <v>63.018327605956493</v>
      </c>
      <c r="Y510">
        <v>248</v>
      </c>
      <c r="AD510">
        <v>628</v>
      </c>
      <c r="AE510">
        <v>626</v>
      </c>
      <c r="AF510">
        <v>627</v>
      </c>
      <c r="AG510">
        <v>630</v>
      </c>
      <c r="AH510">
        <v>628</v>
      </c>
      <c r="AI510">
        <v>629</v>
      </c>
      <c r="AJ510">
        <v>629</v>
      </c>
      <c r="AK510">
        <v>630</v>
      </c>
      <c r="AL510">
        <v>642</v>
      </c>
      <c r="AM510">
        <v>642</v>
      </c>
      <c r="AO510">
        <v>40</v>
      </c>
    </row>
    <row r="511" spans="1:41" x14ac:dyDescent="0.3">
      <c r="A511">
        <v>12</v>
      </c>
      <c r="B511">
        <v>2024</v>
      </c>
      <c r="C511">
        <v>6</v>
      </c>
      <c r="D511">
        <v>99</v>
      </c>
      <c r="E511">
        <v>31915</v>
      </c>
      <c r="F511">
        <v>170</v>
      </c>
      <c r="H511">
        <v>1775</v>
      </c>
      <c r="I511">
        <v>59.864890140844949</v>
      </c>
      <c r="J511">
        <v>9.84608632040967</v>
      </c>
      <c r="K511">
        <v>11.226900584795322</v>
      </c>
      <c r="L511">
        <v>13.996650124069481</v>
      </c>
      <c r="M511">
        <v>48.697368421052595</v>
      </c>
      <c r="N511">
        <v>50.083501259445839</v>
      </c>
      <c r="O511">
        <v>10.615643274853788</v>
      </c>
      <c r="P511">
        <v>49.073099415204688</v>
      </c>
      <c r="Q511">
        <v>47.636695906432749</v>
      </c>
      <c r="R511">
        <v>128.34137426900588</v>
      </c>
      <c r="S511">
        <v>123.00804093567248</v>
      </c>
      <c r="T511">
        <v>75.534010152284324</v>
      </c>
      <c r="U511">
        <v>69.94271211022479</v>
      </c>
      <c r="V511">
        <v>1.3808142643856467</v>
      </c>
      <c r="W511">
        <v>62.649014084507023</v>
      </c>
      <c r="Y511">
        <v>397</v>
      </c>
      <c r="AD511">
        <v>1367</v>
      </c>
      <c r="AE511">
        <v>1368</v>
      </c>
      <c r="AF511">
        <v>1368</v>
      </c>
      <c r="AG511">
        <v>1368</v>
      </c>
      <c r="AH511">
        <v>1368</v>
      </c>
      <c r="AI511">
        <v>1368</v>
      </c>
      <c r="AJ511">
        <v>1368</v>
      </c>
      <c r="AK511">
        <v>1368</v>
      </c>
      <c r="AL511">
        <v>1379</v>
      </c>
      <c r="AM511">
        <v>1379</v>
      </c>
      <c r="AO511">
        <v>55</v>
      </c>
    </row>
    <row r="512" spans="1:41" x14ac:dyDescent="0.3">
      <c r="A512">
        <v>12</v>
      </c>
      <c r="B512">
        <v>2024</v>
      </c>
      <c r="C512">
        <v>6</v>
      </c>
      <c r="D512">
        <v>99</v>
      </c>
      <c r="E512">
        <v>31915</v>
      </c>
      <c r="F512">
        <v>170</v>
      </c>
      <c r="H512">
        <v>968</v>
      </c>
      <c r="I512">
        <v>64.132520661156946</v>
      </c>
      <c r="J512">
        <v>10.219389110225752</v>
      </c>
      <c r="K512">
        <v>11.74867021276596</v>
      </c>
      <c r="L512">
        <v>13.051137440758298</v>
      </c>
      <c r="M512">
        <v>51.0308510638298</v>
      </c>
      <c r="N512">
        <v>51.469194312796176</v>
      </c>
      <c r="O512">
        <v>10.753519256308097</v>
      </c>
      <c r="P512">
        <v>48.571049136786179</v>
      </c>
      <c r="Q512">
        <v>47.294820717131486</v>
      </c>
      <c r="R512">
        <v>129.87516600265604</v>
      </c>
      <c r="S512">
        <v>124.49535192563079</v>
      </c>
      <c r="T512">
        <v>78.734214002642076</v>
      </c>
      <c r="U512">
        <v>73.037252311756973</v>
      </c>
      <c r="V512">
        <v>1.5292811025402049</v>
      </c>
      <c r="W512">
        <v>62.630165289256205</v>
      </c>
      <c r="Y512">
        <v>211</v>
      </c>
      <c r="AD512">
        <v>753</v>
      </c>
      <c r="AE512">
        <v>752</v>
      </c>
      <c r="AF512">
        <v>753</v>
      </c>
      <c r="AG512">
        <v>753</v>
      </c>
      <c r="AH512">
        <v>753</v>
      </c>
      <c r="AI512">
        <v>753</v>
      </c>
      <c r="AJ512">
        <v>753</v>
      </c>
      <c r="AK512">
        <v>753</v>
      </c>
      <c r="AL512">
        <v>757</v>
      </c>
      <c r="AM512">
        <v>757</v>
      </c>
      <c r="AO512">
        <v>63</v>
      </c>
    </row>
    <row r="513" spans="1:41" x14ac:dyDescent="0.3">
      <c r="A513">
        <v>12</v>
      </c>
      <c r="B513">
        <v>2024</v>
      </c>
      <c r="C513">
        <v>6</v>
      </c>
      <c r="D513">
        <v>99</v>
      </c>
      <c r="E513">
        <v>31915</v>
      </c>
      <c r="F513">
        <v>170</v>
      </c>
      <c r="H513">
        <v>1411</v>
      </c>
      <c r="I513">
        <v>66.097058823529451</v>
      </c>
      <c r="J513">
        <v>10.610247026532472</v>
      </c>
      <c r="K513">
        <v>12.24172003659652</v>
      </c>
      <c r="L513">
        <v>13.140319488817887</v>
      </c>
      <c r="M513">
        <v>51.805672461116117</v>
      </c>
      <c r="N513">
        <v>52.88562700964637</v>
      </c>
      <c r="O513">
        <v>10.810237659963439</v>
      </c>
      <c r="P513">
        <v>48.538391224862899</v>
      </c>
      <c r="Q513">
        <v>47.403476669716369</v>
      </c>
      <c r="R513">
        <v>129.30073126142599</v>
      </c>
      <c r="S513">
        <v>124.0895795246801</v>
      </c>
      <c r="T513">
        <v>80.855423883318139</v>
      </c>
      <c r="U513">
        <v>74.5416590701915</v>
      </c>
      <c r="V513">
        <v>1.6314730100640435</v>
      </c>
      <c r="W513">
        <v>61.879518072289152</v>
      </c>
      <c r="Y513">
        <v>311</v>
      </c>
      <c r="AD513">
        <v>1093</v>
      </c>
      <c r="AE513">
        <v>1093</v>
      </c>
      <c r="AF513">
        <v>1093</v>
      </c>
      <c r="AG513">
        <v>1094</v>
      </c>
      <c r="AH513">
        <v>1094</v>
      </c>
      <c r="AI513">
        <v>1093</v>
      </c>
      <c r="AJ513">
        <v>1094</v>
      </c>
      <c r="AK513">
        <v>1094</v>
      </c>
      <c r="AL513">
        <v>1097</v>
      </c>
      <c r="AM513">
        <v>1097</v>
      </c>
      <c r="AO513">
        <v>65</v>
      </c>
    </row>
    <row r="514" spans="1:41" x14ac:dyDescent="0.3">
      <c r="A514">
        <v>12</v>
      </c>
      <c r="B514">
        <v>2024</v>
      </c>
      <c r="C514">
        <v>6</v>
      </c>
      <c r="D514">
        <v>99</v>
      </c>
      <c r="E514">
        <v>31915</v>
      </c>
      <c r="F514">
        <v>170</v>
      </c>
      <c r="H514">
        <v>1964</v>
      </c>
      <c r="I514">
        <v>68.120346232179372</v>
      </c>
      <c r="J514">
        <v>10.956777996070725</v>
      </c>
      <c r="K514">
        <v>12.624901703800798</v>
      </c>
      <c r="L514">
        <v>13.213046511627899</v>
      </c>
      <c r="M514">
        <v>52.680602883355157</v>
      </c>
      <c r="N514">
        <v>53.572079439252384</v>
      </c>
      <c r="O514">
        <v>11.041884816753939</v>
      </c>
      <c r="P514">
        <v>48.350130890052355</v>
      </c>
      <c r="Q514">
        <v>46.980353634577611</v>
      </c>
      <c r="R514">
        <v>129.91819371727752</v>
      </c>
      <c r="S514">
        <v>125.09620418848171</v>
      </c>
      <c r="T514">
        <v>82.335812133072452</v>
      </c>
      <c r="U514">
        <v>75.982517938682477</v>
      </c>
      <c r="V514">
        <v>1.6681237077300679</v>
      </c>
      <c r="W514">
        <v>61.797352342158845</v>
      </c>
      <c r="Y514">
        <v>428</v>
      </c>
      <c r="AD514">
        <v>1527</v>
      </c>
      <c r="AE514">
        <v>1526</v>
      </c>
      <c r="AF514">
        <v>1526</v>
      </c>
      <c r="AG514">
        <v>1528</v>
      </c>
      <c r="AH514">
        <v>1528</v>
      </c>
      <c r="AI514">
        <v>1527</v>
      </c>
      <c r="AJ514">
        <v>1528</v>
      </c>
      <c r="AK514">
        <v>1528</v>
      </c>
      <c r="AL514">
        <v>1533</v>
      </c>
      <c r="AM514">
        <v>1533</v>
      </c>
      <c r="AO514">
        <v>67</v>
      </c>
    </row>
    <row r="515" spans="1:41" x14ac:dyDescent="0.3">
      <c r="A515">
        <v>12</v>
      </c>
      <c r="B515">
        <v>2024</v>
      </c>
      <c r="C515">
        <v>6</v>
      </c>
      <c r="D515">
        <v>99</v>
      </c>
      <c r="E515">
        <v>31915</v>
      </c>
      <c r="F515">
        <v>170</v>
      </c>
      <c r="H515">
        <v>2697</v>
      </c>
      <c r="I515">
        <v>70.102703003336302</v>
      </c>
      <c r="J515">
        <v>11.280134680134688</v>
      </c>
      <c r="K515">
        <v>12.992881192881203</v>
      </c>
      <c r="L515">
        <v>13.226296900489393</v>
      </c>
      <c r="M515">
        <v>53.63136123136119</v>
      </c>
      <c r="N515">
        <v>54.057659574468062</v>
      </c>
      <c r="O515">
        <v>11.043921191734764</v>
      </c>
      <c r="P515">
        <v>47.842864007688597</v>
      </c>
      <c r="Q515">
        <v>46.603846153846163</v>
      </c>
      <c r="R515">
        <v>128.50792888034599</v>
      </c>
      <c r="S515">
        <v>123.94762133589622</v>
      </c>
      <c r="T515">
        <v>83.331957773512613</v>
      </c>
      <c r="U515">
        <v>77.457485604606447</v>
      </c>
      <c r="V515">
        <v>1.712746512746522</v>
      </c>
      <c r="W515">
        <v>61.609195402298859</v>
      </c>
      <c r="Y515">
        <v>611</v>
      </c>
      <c r="AD515">
        <v>2079</v>
      </c>
      <c r="AE515">
        <v>2079</v>
      </c>
      <c r="AF515">
        <v>2080</v>
      </c>
      <c r="AG515">
        <v>2081</v>
      </c>
      <c r="AH515">
        <v>2081</v>
      </c>
      <c r="AI515">
        <v>2080</v>
      </c>
      <c r="AJ515">
        <v>2081</v>
      </c>
      <c r="AK515">
        <v>2081</v>
      </c>
      <c r="AL515">
        <v>2084</v>
      </c>
      <c r="AM515">
        <v>2084</v>
      </c>
      <c r="AO515">
        <v>69</v>
      </c>
    </row>
    <row r="516" spans="1:41" x14ac:dyDescent="0.3">
      <c r="A516">
        <v>12</v>
      </c>
      <c r="B516">
        <v>2024</v>
      </c>
      <c r="C516">
        <v>6</v>
      </c>
      <c r="D516">
        <v>99</v>
      </c>
      <c r="E516">
        <v>31915</v>
      </c>
      <c r="F516">
        <v>170</v>
      </c>
      <c r="H516">
        <v>4117</v>
      </c>
      <c r="I516">
        <v>72.076978382317051</v>
      </c>
      <c r="J516">
        <v>11.54784031413611</v>
      </c>
      <c r="K516">
        <v>13.467124631992132</v>
      </c>
      <c r="L516">
        <v>13.428226882745468</v>
      </c>
      <c r="M516">
        <v>54.340268236833609</v>
      </c>
      <c r="N516">
        <v>54.557134670487123</v>
      </c>
      <c r="O516">
        <v>11.099967309578322</v>
      </c>
      <c r="P516">
        <v>47.897972531066067</v>
      </c>
      <c r="Q516">
        <v>46.647155003270122</v>
      </c>
      <c r="R516">
        <v>128.86531546256944</v>
      </c>
      <c r="S516">
        <v>126.01046093494608</v>
      </c>
      <c r="T516">
        <v>84.419100391134251</v>
      </c>
      <c r="U516">
        <v>78.585658409387321</v>
      </c>
      <c r="V516">
        <v>1.9192843178560235</v>
      </c>
      <c r="W516">
        <v>61.281272771435503</v>
      </c>
      <c r="Y516">
        <v>1047</v>
      </c>
      <c r="AD516">
        <v>3056</v>
      </c>
      <c r="AE516">
        <v>3057</v>
      </c>
      <c r="AF516">
        <v>3058</v>
      </c>
      <c r="AG516">
        <v>3059</v>
      </c>
      <c r="AH516">
        <v>3058</v>
      </c>
      <c r="AI516">
        <v>3058</v>
      </c>
      <c r="AJ516">
        <v>3059</v>
      </c>
      <c r="AK516">
        <v>3059</v>
      </c>
      <c r="AL516">
        <v>3068</v>
      </c>
      <c r="AM516">
        <v>3068</v>
      </c>
      <c r="AO516">
        <v>71</v>
      </c>
    </row>
    <row r="517" spans="1:41" x14ac:dyDescent="0.3">
      <c r="A517">
        <v>12</v>
      </c>
      <c r="B517">
        <v>2024</v>
      </c>
      <c r="C517">
        <v>6</v>
      </c>
      <c r="D517">
        <v>99</v>
      </c>
      <c r="E517">
        <v>31915</v>
      </c>
      <c r="F517">
        <v>170</v>
      </c>
      <c r="H517">
        <v>5058</v>
      </c>
      <c r="I517">
        <v>74.077799525505398</v>
      </c>
      <c r="J517">
        <v>11.849012713010588</v>
      </c>
      <c r="K517">
        <v>13.758062770562757</v>
      </c>
      <c r="L517">
        <v>13.544527177959797</v>
      </c>
      <c r="M517">
        <v>55.015313852813662</v>
      </c>
      <c r="N517">
        <v>55.099210134128192</v>
      </c>
      <c r="O517">
        <v>11.300162249864783</v>
      </c>
      <c r="P517">
        <v>47.829591560724914</v>
      </c>
      <c r="Q517">
        <v>46.523809523809511</v>
      </c>
      <c r="R517">
        <v>129.46457544618713</v>
      </c>
      <c r="S517">
        <v>125.51027582477016</v>
      </c>
      <c r="T517">
        <v>85.490105149636051</v>
      </c>
      <c r="U517">
        <v>79.731949312483053</v>
      </c>
      <c r="V517">
        <v>1.9090500575521716</v>
      </c>
      <c r="W517">
        <v>61.154211150652415</v>
      </c>
      <c r="Y517">
        <v>1342</v>
      </c>
      <c r="AD517">
        <v>3697</v>
      </c>
      <c r="AE517">
        <v>3696</v>
      </c>
      <c r="AF517">
        <v>3697</v>
      </c>
      <c r="AG517">
        <v>3698</v>
      </c>
      <c r="AH517">
        <v>3697</v>
      </c>
      <c r="AI517">
        <v>3696</v>
      </c>
      <c r="AJ517">
        <v>3698</v>
      </c>
      <c r="AK517">
        <v>3698</v>
      </c>
      <c r="AL517">
        <v>3709</v>
      </c>
      <c r="AM517">
        <v>3709</v>
      </c>
      <c r="AO517">
        <v>73</v>
      </c>
    </row>
    <row r="518" spans="1:41" x14ac:dyDescent="0.3">
      <c r="A518">
        <v>12</v>
      </c>
      <c r="B518">
        <v>2024</v>
      </c>
      <c r="C518">
        <v>6</v>
      </c>
      <c r="D518">
        <v>99</v>
      </c>
      <c r="E518">
        <v>31915</v>
      </c>
      <c r="F518">
        <v>170</v>
      </c>
      <c r="H518">
        <v>6788</v>
      </c>
      <c r="I518">
        <v>76.052233352976543</v>
      </c>
      <c r="J518">
        <v>12.128111181301344</v>
      </c>
      <c r="K518">
        <v>14.17645820172665</v>
      </c>
      <c r="L518">
        <v>13.71104484967964</v>
      </c>
      <c r="M518">
        <v>55.976837228890311</v>
      </c>
      <c r="N518">
        <v>55.895495806610789</v>
      </c>
      <c r="O518">
        <v>11.246114971572988</v>
      </c>
      <c r="P518">
        <v>47.539271425563278</v>
      </c>
      <c r="Q518">
        <v>46.452074994733515</v>
      </c>
      <c r="R518">
        <v>130.75426405559062</v>
      </c>
      <c r="S518">
        <v>127.65319014529376</v>
      </c>
      <c r="T518">
        <v>86.633592600378421</v>
      </c>
      <c r="U518">
        <v>81.212150515030871</v>
      </c>
      <c r="V518">
        <v>2.0483470204253087</v>
      </c>
      <c r="W518">
        <v>60.948291101944598</v>
      </c>
      <c r="Y518">
        <v>2027</v>
      </c>
      <c r="AD518">
        <v>4749</v>
      </c>
      <c r="AE518">
        <v>4749</v>
      </c>
      <c r="AF518">
        <v>4749</v>
      </c>
      <c r="AG518">
        <v>4749</v>
      </c>
      <c r="AH518">
        <v>4749</v>
      </c>
      <c r="AI518">
        <v>4747</v>
      </c>
      <c r="AJ518">
        <v>4749</v>
      </c>
      <c r="AK518">
        <v>4749</v>
      </c>
      <c r="AL518">
        <v>4757</v>
      </c>
      <c r="AM518">
        <v>4757</v>
      </c>
      <c r="AO518">
        <v>75</v>
      </c>
    </row>
    <row r="519" spans="1:41" x14ac:dyDescent="0.3">
      <c r="A519">
        <v>12</v>
      </c>
      <c r="B519">
        <v>2024</v>
      </c>
      <c r="C519">
        <v>6</v>
      </c>
      <c r="D519">
        <v>99</v>
      </c>
      <c r="E519">
        <v>31915</v>
      </c>
      <c r="F519">
        <v>170</v>
      </c>
      <c r="H519">
        <v>8402</v>
      </c>
      <c r="I519">
        <v>78.08513925255933</v>
      </c>
      <c r="J519">
        <v>12.35703152674459</v>
      </c>
      <c r="K519">
        <v>14.553410097431337</v>
      </c>
      <c r="L519">
        <v>13.786607207863124</v>
      </c>
      <c r="M519">
        <v>56.629371124889296</v>
      </c>
      <c r="N519">
        <v>56.481231329690225</v>
      </c>
      <c r="O519">
        <v>11.46769394261422</v>
      </c>
      <c r="P519">
        <v>47.227321048901487</v>
      </c>
      <c r="Q519">
        <v>46.10573857598299</v>
      </c>
      <c r="R519">
        <v>130.29193976970771</v>
      </c>
      <c r="S519">
        <v>127.82589443854056</v>
      </c>
      <c r="T519">
        <v>87.408346595932812</v>
      </c>
      <c r="U519">
        <v>82.438231653403932</v>
      </c>
      <c r="V519">
        <v>2.196378570686742</v>
      </c>
      <c r="W519">
        <v>60.786122351821007</v>
      </c>
      <c r="Y519">
        <v>2745</v>
      </c>
      <c r="AD519">
        <v>5646</v>
      </c>
      <c r="AE519">
        <v>5645</v>
      </c>
      <c r="AF519">
        <v>5646</v>
      </c>
      <c r="AG519">
        <v>5646</v>
      </c>
      <c r="AH519">
        <v>5644</v>
      </c>
      <c r="AI519">
        <v>5646</v>
      </c>
      <c r="AJ519">
        <v>5645</v>
      </c>
      <c r="AK519">
        <v>5646</v>
      </c>
      <c r="AL519">
        <v>5655</v>
      </c>
      <c r="AM519">
        <v>5655</v>
      </c>
      <c r="AO519">
        <v>77</v>
      </c>
    </row>
    <row r="520" spans="1:41" x14ac:dyDescent="0.3">
      <c r="A520">
        <v>12</v>
      </c>
      <c r="B520">
        <v>2024</v>
      </c>
      <c r="C520">
        <v>6</v>
      </c>
      <c r="D520">
        <v>99</v>
      </c>
      <c r="E520">
        <v>31915</v>
      </c>
      <c r="F520">
        <v>170</v>
      </c>
      <c r="H520">
        <v>9193</v>
      </c>
      <c r="I520">
        <v>80.053573371042262</v>
      </c>
      <c r="J520">
        <v>12.638107709936172</v>
      </c>
      <c r="K520">
        <v>14.796073298429308</v>
      </c>
      <c r="L520">
        <v>13.933344208809125</v>
      </c>
      <c r="M520">
        <v>57.678403141361386</v>
      </c>
      <c r="N520">
        <v>57.235887728459687</v>
      </c>
      <c r="O520">
        <v>11.345240431795848</v>
      </c>
      <c r="P520">
        <v>46.950597088172735</v>
      </c>
      <c r="Q520">
        <v>45.918520942408385</v>
      </c>
      <c r="R520">
        <v>130.55233889434083</v>
      </c>
      <c r="S520">
        <v>128.64540399084069</v>
      </c>
      <c r="T520">
        <v>88.223343127652484</v>
      </c>
      <c r="U520">
        <v>83.526477309826802</v>
      </c>
      <c r="V520">
        <v>2.1579655884931337</v>
      </c>
      <c r="W520">
        <v>60.674317415424781</v>
      </c>
      <c r="Y520">
        <v>3064</v>
      </c>
      <c r="AD520">
        <v>6109</v>
      </c>
      <c r="AE520">
        <v>6112</v>
      </c>
      <c r="AF520">
        <v>6113</v>
      </c>
      <c r="AG520">
        <v>6114</v>
      </c>
      <c r="AH520">
        <v>6113</v>
      </c>
      <c r="AI520">
        <v>6112</v>
      </c>
      <c r="AJ520">
        <v>6114</v>
      </c>
      <c r="AK520">
        <v>6114</v>
      </c>
      <c r="AL520">
        <v>6126</v>
      </c>
      <c r="AM520">
        <v>6126</v>
      </c>
      <c r="AO520">
        <v>79</v>
      </c>
    </row>
    <row r="521" spans="1:41" x14ac:dyDescent="0.3">
      <c r="A521">
        <v>12</v>
      </c>
      <c r="B521">
        <v>2024</v>
      </c>
      <c r="C521">
        <v>6</v>
      </c>
      <c r="D521">
        <v>99</v>
      </c>
      <c r="E521">
        <v>31915</v>
      </c>
      <c r="F521">
        <v>170</v>
      </c>
      <c r="H521">
        <v>10526</v>
      </c>
      <c r="I521">
        <v>82.043939768191152</v>
      </c>
      <c r="J521">
        <v>12.87180795198802</v>
      </c>
      <c r="K521">
        <v>15.16786196549138</v>
      </c>
      <c r="L521">
        <v>14.187409138110056</v>
      </c>
      <c r="M521">
        <v>58.367741935483821</v>
      </c>
      <c r="N521">
        <v>57.663440664762497</v>
      </c>
      <c r="O521">
        <v>11.529312931293104</v>
      </c>
      <c r="P521">
        <v>46.678469617404339</v>
      </c>
      <c r="Q521">
        <v>45.630046525589073</v>
      </c>
      <c r="R521">
        <v>131.18001800180019</v>
      </c>
      <c r="S521">
        <v>129.43534353435348</v>
      </c>
      <c r="T521">
        <v>89.081624700239757</v>
      </c>
      <c r="U521">
        <v>84.867865707434362</v>
      </c>
      <c r="V521">
        <v>2.2960540135033596</v>
      </c>
      <c r="W521">
        <v>60.42494774843243</v>
      </c>
      <c r="Y521">
        <v>3851</v>
      </c>
      <c r="AD521">
        <v>6665</v>
      </c>
      <c r="AE521">
        <v>6665</v>
      </c>
      <c r="AF521">
        <v>6664</v>
      </c>
      <c r="AG521">
        <v>6666</v>
      </c>
      <c r="AH521">
        <v>6665</v>
      </c>
      <c r="AI521">
        <v>6663</v>
      </c>
      <c r="AJ521">
        <v>6666</v>
      </c>
      <c r="AK521">
        <v>6666</v>
      </c>
      <c r="AL521">
        <v>6672</v>
      </c>
      <c r="AM521">
        <v>6672</v>
      </c>
      <c r="AO521">
        <v>81</v>
      </c>
    </row>
    <row r="522" spans="1:41" x14ac:dyDescent="0.3">
      <c r="A522">
        <v>12</v>
      </c>
      <c r="B522">
        <v>2024</v>
      </c>
      <c r="C522">
        <v>6</v>
      </c>
      <c r="D522">
        <v>99</v>
      </c>
      <c r="E522">
        <v>31915</v>
      </c>
      <c r="F522">
        <v>170</v>
      </c>
      <c r="H522">
        <v>10419</v>
      </c>
      <c r="I522">
        <v>84.031374412130688</v>
      </c>
      <c r="J522">
        <v>13.074424316855984</v>
      </c>
      <c r="K522">
        <v>15.44998464844951</v>
      </c>
      <c r="L522">
        <v>14.355532681420511</v>
      </c>
      <c r="M522">
        <v>59.149800429843282</v>
      </c>
      <c r="N522">
        <v>58.323238928939112</v>
      </c>
      <c r="O522">
        <v>11.591495241019356</v>
      </c>
      <c r="P522">
        <v>46.393060033778589</v>
      </c>
      <c r="Q522">
        <v>45.231300875441562</v>
      </c>
      <c r="R522">
        <v>132.61344795824377</v>
      </c>
      <c r="S522">
        <v>130.13309794289219</v>
      </c>
      <c r="T522">
        <v>89.505880551301885</v>
      </c>
      <c r="U522">
        <v>85.842542113323347</v>
      </c>
      <c r="V522">
        <v>2.3755603315935327</v>
      </c>
      <c r="W522">
        <v>60.257702274690445</v>
      </c>
      <c r="Y522">
        <v>3884</v>
      </c>
      <c r="AD522">
        <v>6514</v>
      </c>
      <c r="AE522">
        <v>6514</v>
      </c>
      <c r="AF522">
        <v>6514</v>
      </c>
      <c r="AG522">
        <v>6514</v>
      </c>
      <c r="AH522">
        <v>6513</v>
      </c>
      <c r="AI522">
        <v>6511</v>
      </c>
      <c r="AJ522">
        <v>6514</v>
      </c>
      <c r="AK522">
        <v>6514</v>
      </c>
      <c r="AL522">
        <v>6530</v>
      </c>
      <c r="AM522">
        <v>6530</v>
      </c>
      <c r="AO522">
        <v>83</v>
      </c>
    </row>
    <row r="523" spans="1:41" x14ac:dyDescent="0.3">
      <c r="A523">
        <v>12</v>
      </c>
      <c r="B523">
        <v>2024</v>
      </c>
      <c r="C523">
        <v>6</v>
      </c>
      <c r="D523">
        <v>99</v>
      </c>
      <c r="E523">
        <v>31915</v>
      </c>
      <c r="F523">
        <v>170</v>
      </c>
      <c r="H523">
        <v>9549</v>
      </c>
      <c r="I523">
        <v>86.044207770448196</v>
      </c>
      <c r="J523">
        <v>13.342471833390205</v>
      </c>
      <c r="K523">
        <v>15.84970131421743</v>
      </c>
      <c r="L523">
        <v>14.51761425462456</v>
      </c>
      <c r="M523">
        <v>59.800409626216066</v>
      </c>
      <c r="N523">
        <v>58.950427443506769</v>
      </c>
      <c r="O523">
        <v>11.750913125106639</v>
      </c>
      <c r="P523">
        <v>46.385967907135559</v>
      </c>
      <c r="Q523">
        <v>45.320587231136912</v>
      </c>
      <c r="R523">
        <v>133.09711554872848</v>
      </c>
      <c r="S523">
        <v>131.73493770267964</v>
      </c>
      <c r="T523">
        <v>90.318725506900762</v>
      </c>
      <c r="U523">
        <v>87.035883455443852</v>
      </c>
      <c r="V523">
        <v>2.5072294808272257</v>
      </c>
      <c r="W523">
        <v>60.084092575138769</v>
      </c>
      <c r="Y523">
        <v>3673</v>
      </c>
      <c r="AD523">
        <v>5858</v>
      </c>
      <c r="AE523">
        <v>5859</v>
      </c>
      <c r="AF523">
        <v>5859</v>
      </c>
      <c r="AG523">
        <v>5859</v>
      </c>
      <c r="AH523">
        <v>5858</v>
      </c>
      <c r="AI523">
        <v>5858</v>
      </c>
      <c r="AJ523">
        <v>5859</v>
      </c>
      <c r="AK523">
        <v>5859</v>
      </c>
      <c r="AL523">
        <v>5869</v>
      </c>
      <c r="AM523">
        <v>5869</v>
      </c>
      <c r="AO523">
        <v>85</v>
      </c>
    </row>
    <row r="524" spans="1:41" x14ac:dyDescent="0.3">
      <c r="A524">
        <v>12</v>
      </c>
      <c r="B524">
        <v>2024</v>
      </c>
      <c r="C524">
        <v>6</v>
      </c>
      <c r="D524">
        <v>99</v>
      </c>
      <c r="E524">
        <v>31915</v>
      </c>
      <c r="F524">
        <v>170</v>
      </c>
      <c r="H524">
        <v>10592</v>
      </c>
      <c r="I524">
        <v>88.469560989424608</v>
      </c>
      <c r="J524">
        <v>13.560079474247283</v>
      </c>
      <c r="K524">
        <v>16.153263029191518</v>
      </c>
      <c r="L524">
        <v>14.717707558859979</v>
      </c>
      <c r="M524">
        <v>60.731591013296658</v>
      </c>
      <c r="N524">
        <v>59.618418443232493</v>
      </c>
      <c r="O524">
        <v>11.7473635946813</v>
      </c>
      <c r="P524">
        <v>46.297508026295667</v>
      </c>
      <c r="Q524">
        <v>45.149870010704994</v>
      </c>
      <c r="R524">
        <v>133.37138927097658</v>
      </c>
      <c r="S524">
        <v>131.958887360538</v>
      </c>
      <c r="T524">
        <v>91.015992675110382</v>
      </c>
      <c r="U524">
        <v>88.109995421944348</v>
      </c>
      <c r="V524">
        <v>2.5931835549442304</v>
      </c>
      <c r="W524">
        <v>59.910498489425997</v>
      </c>
      <c r="Y524">
        <v>4034</v>
      </c>
      <c r="AD524">
        <v>6543</v>
      </c>
      <c r="AE524">
        <v>6543</v>
      </c>
      <c r="AF524">
        <v>6542</v>
      </c>
      <c r="AG524">
        <v>6543</v>
      </c>
      <c r="AH524">
        <v>6541</v>
      </c>
      <c r="AI524">
        <v>6539</v>
      </c>
      <c r="AJ524">
        <v>6543</v>
      </c>
      <c r="AK524">
        <v>6543</v>
      </c>
      <c r="AL524">
        <v>6553</v>
      </c>
      <c r="AM524">
        <v>6553</v>
      </c>
      <c r="AO524">
        <v>87</v>
      </c>
    </row>
    <row r="525" spans="1:41" x14ac:dyDescent="0.3">
      <c r="A525">
        <v>12</v>
      </c>
      <c r="B525">
        <v>2024</v>
      </c>
      <c r="C525">
        <v>6</v>
      </c>
      <c r="D525">
        <v>99</v>
      </c>
      <c r="E525">
        <v>31915</v>
      </c>
      <c r="F525">
        <v>170</v>
      </c>
      <c r="H525">
        <v>9489</v>
      </c>
      <c r="I525">
        <v>92.1431057013356</v>
      </c>
      <c r="J525">
        <v>14.058915785884762</v>
      </c>
      <c r="K525">
        <v>16.78329640361342</v>
      </c>
      <c r="L525">
        <v>15.050983333333324</v>
      </c>
      <c r="M525">
        <v>61.820214760524813</v>
      </c>
      <c r="N525">
        <v>60.746451612903357</v>
      </c>
      <c r="O525">
        <v>11.974821124361142</v>
      </c>
      <c r="P525">
        <v>46.121144999148065</v>
      </c>
      <c r="Q525">
        <v>45.120504516788813</v>
      </c>
      <c r="R525">
        <v>134.10919931856898</v>
      </c>
      <c r="S525">
        <v>132.43134582623509</v>
      </c>
      <c r="T525">
        <v>91.886704024452172</v>
      </c>
      <c r="U525">
        <v>89.534386143657443</v>
      </c>
      <c r="V525">
        <v>2.7243806177286678</v>
      </c>
      <c r="W525">
        <v>59.559068394983683</v>
      </c>
      <c r="Y525">
        <v>3596</v>
      </c>
      <c r="AD525">
        <v>5866</v>
      </c>
      <c r="AE525">
        <v>5867</v>
      </c>
      <c r="AF525">
        <v>5868</v>
      </c>
      <c r="AG525">
        <v>5870</v>
      </c>
      <c r="AH525">
        <v>5869</v>
      </c>
      <c r="AI525">
        <v>5867</v>
      </c>
      <c r="AJ525">
        <v>5870</v>
      </c>
      <c r="AK525">
        <v>5870</v>
      </c>
      <c r="AL525">
        <v>5889</v>
      </c>
      <c r="AM525">
        <v>5889</v>
      </c>
      <c r="AO525">
        <v>90</v>
      </c>
    </row>
    <row r="526" spans="1:41" x14ac:dyDescent="0.3">
      <c r="A526">
        <v>12</v>
      </c>
      <c r="B526">
        <v>2024</v>
      </c>
      <c r="C526">
        <v>6</v>
      </c>
      <c r="D526">
        <v>99</v>
      </c>
      <c r="E526">
        <v>31915</v>
      </c>
      <c r="F526">
        <v>170</v>
      </c>
      <c r="H526">
        <v>3270</v>
      </c>
      <c r="I526">
        <v>97.005269113149822</v>
      </c>
      <c r="J526">
        <v>14.645975855130771</v>
      </c>
      <c r="K526">
        <v>17.556338028169019</v>
      </c>
      <c r="L526">
        <v>15.400666666666652</v>
      </c>
      <c r="M526">
        <v>63.413078470824921</v>
      </c>
      <c r="N526">
        <v>61.523642072213441</v>
      </c>
      <c r="O526">
        <v>12.011060834590243</v>
      </c>
      <c r="P526">
        <v>45.859657947686117</v>
      </c>
      <c r="Q526">
        <v>44.83651911468813</v>
      </c>
      <c r="R526">
        <v>135.84414278531929</v>
      </c>
      <c r="S526">
        <v>133.06787330316743</v>
      </c>
      <c r="T526">
        <v>93.109282488710562</v>
      </c>
      <c r="U526">
        <v>91.161766181635869</v>
      </c>
      <c r="V526">
        <v>2.9103621730382425</v>
      </c>
      <c r="W526">
        <v>59.180122324159058</v>
      </c>
      <c r="Y526">
        <v>1274</v>
      </c>
      <c r="AD526">
        <v>1988</v>
      </c>
      <c r="AE526">
        <v>1988</v>
      </c>
      <c r="AF526">
        <v>1989</v>
      </c>
      <c r="AG526">
        <v>1989</v>
      </c>
      <c r="AH526">
        <v>1988</v>
      </c>
      <c r="AI526">
        <v>1988</v>
      </c>
      <c r="AJ526">
        <v>1989</v>
      </c>
      <c r="AK526">
        <v>1989</v>
      </c>
      <c r="AL526">
        <v>1993</v>
      </c>
      <c r="AM526">
        <v>1993</v>
      </c>
      <c r="AO526">
        <v>95</v>
      </c>
    </row>
    <row r="527" spans="1:41" x14ac:dyDescent="0.3">
      <c r="A527">
        <v>12</v>
      </c>
      <c r="B527">
        <v>2024</v>
      </c>
      <c r="C527">
        <v>6</v>
      </c>
      <c r="D527">
        <v>99</v>
      </c>
      <c r="E527">
        <v>31915</v>
      </c>
      <c r="F527">
        <v>170</v>
      </c>
      <c r="H527">
        <v>929</v>
      </c>
      <c r="I527">
        <v>102.0667922497309</v>
      </c>
      <c r="J527">
        <v>15.026229508196716</v>
      </c>
      <c r="K527">
        <v>18.201967213114745</v>
      </c>
      <c r="L527">
        <v>16.798769716088323</v>
      </c>
      <c r="M527">
        <v>65.014754098360598</v>
      </c>
      <c r="N527">
        <v>62.578263665594854</v>
      </c>
      <c r="O527">
        <v>11.933551554828156</v>
      </c>
      <c r="P527">
        <v>45.299509001636658</v>
      </c>
      <c r="Q527">
        <v>44.488524590163941</v>
      </c>
      <c r="R527">
        <v>132.92144026186577</v>
      </c>
      <c r="S527">
        <v>134.32733224222585</v>
      </c>
      <c r="T527">
        <v>93.393137254902001</v>
      </c>
      <c r="U527">
        <v>91.953267973856256</v>
      </c>
      <c r="V527">
        <v>3.1757377049180264</v>
      </c>
      <c r="W527">
        <v>58.776103336921423</v>
      </c>
      <c r="Y527">
        <v>311</v>
      </c>
      <c r="AD527">
        <v>610</v>
      </c>
      <c r="AE527">
        <v>610</v>
      </c>
      <c r="AF527">
        <v>610</v>
      </c>
      <c r="AG527">
        <v>611</v>
      </c>
      <c r="AH527">
        <v>611</v>
      </c>
      <c r="AI527">
        <v>610</v>
      </c>
      <c r="AJ527">
        <v>611</v>
      </c>
      <c r="AK527">
        <v>611</v>
      </c>
      <c r="AL527">
        <v>612</v>
      </c>
      <c r="AM527">
        <v>612</v>
      </c>
      <c r="AO527">
        <v>100</v>
      </c>
    </row>
    <row r="528" spans="1:41" x14ac:dyDescent="0.3">
      <c r="A528">
        <v>12</v>
      </c>
      <c r="B528">
        <v>2024</v>
      </c>
      <c r="C528">
        <v>6</v>
      </c>
      <c r="D528">
        <v>99</v>
      </c>
      <c r="E528">
        <v>31915</v>
      </c>
      <c r="F528">
        <v>170</v>
      </c>
      <c r="H528">
        <v>350</v>
      </c>
      <c r="I528">
        <v>107.01485714285718</v>
      </c>
      <c r="J528">
        <v>15.654782608695651</v>
      </c>
      <c r="K528">
        <v>18.433043478260878</v>
      </c>
      <c r="L528">
        <v>16.060940170940174</v>
      </c>
      <c r="M528">
        <v>65.184347826086935</v>
      </c>
      <c r="N528">
        <v>64.03491379310347</v>
      </c>
      <c r="O528">
        <v>13.27304347826086</v>
      </c>
      <c r="P528">
        <v>44.578260869565213</v>
      </c>
      <c r="Q528">
        <v>43.443478260869568</v>
      </c>
      <c r="R528">
        <v>131.44347826086957</v>
      </c>
      <c r="S528">
        <v>128.16521739130437</v>
      </c>
      <c r="T528">
        <v>92.315021459227523</v>
      </c>
      <c r="U528">
        <v>90.152789699570747</v>
      </c>
      <c r="V528">
        <v>2.7782608695652202</v>
      </c>
      <c r="W528">
        <v>58.402857142857151</v>
      </c>
      <c r="Y528">
        <v>116</v>
      </c>
      <c r="AD528">
        <v>230</v>
      </c>
      <c r="AE528">
        <v>230</v>
      </c>
      <c r="AF528">
        <v>230</v>
      </c>
      <c r="AG528">
        <v>230</v>
      </c>
      <c r="AH528">
        <v>230</v>
      </c>
      <c r="AI528">
        <v>230</v>
      </c>
      <c r="AJ528">
        <v>230</v>
      </c>
      <c r="AK528">
        <v>230</v>
      </c>
      <c r="AL528">
        <v>233</v>
      </c>
      <c r="AM528">
        <v>233</v>
      </c>
      <c r="AO528">
        <v>105</v>
      </c>
    </row>
    <row r="529" spans="1:41" x14ac:dyDescent="0.3">
      <c r="A529">
        <v>12</v>
      </c>
      <c r="B529">
        <v>2024</v>
      </c>
      <c r="C529">
        <v>6</v>
      </c>
      <c r="D529">
        <v>99</v>
      </c>
      <c r="E529">
        <v>31915</v>
      </c>
      <c r="F529">
        <v>170</v>
      </c>
      <c r="H529">
        <v>172</v>
      </c>
      <c r="I529">
        <v>112.39720930232562</v>
      </c>
      <c r="J529">
        <v>15.74074074074074</v>
      </c>
      <c r="K529">
        <v>19.014814814814819</v>
      </c>
      <c r="L529">
        <v>17.95841269841269</v>
      </c>
      <c r="M529">
        <v>66.935185185185176</v>
      </c>
      <c r="N529">
        <v>64.141147540983582</v>
      </c>
      <c r="O529">
        <v>11.898148148148149</v>
      </c>
      <c r="P529">
        <v>43.925925925925931</v>
      </c>
      <c r="Q529">
        <v>43.481481481481474</v>
      </c>
      <c r="R529">
        <v>134.23148148148147</v>
      </c>
      <c r="S529">
        <v>136.31481481481481</v>
      </c>
      <c r="T529">
        <v>92.988990825688091</v>
      </c>
      <c r="U529">
        <v>90.379816513761469</v>
      </c>
      <c r="V529">
        <v>3.2740740740740821</v>
      </c>
      <c r="W529">
        <v>58.16279069767441</v>
      </c>
      <c r="Y529">
        <v>61</v>
      </c>
      <c r="AD529">
        <v>108</v>
      </c>
      <c r="AE529">
        <v>108</v>
      </c>
      <c r="AF529">
        <v>108</v>
      </c>
      <c r="AG529">
        <v>108</v>
      </c>
      <c r="AH529">
        <v>108</v>
      </c>
      <c r="AI529">
        <v>108</v>
      </c>
      <c r="AJ529">
        <v>108</v>
      </c>
      <c r="AK529">
        <v>108</v>
      </c>
      <c r="AL529">
        <v>109</v>
      </c>
      <c r="AM529">
        <v>109</v>
      </c>
      <c r="AO529">
        <v>110</v>
      </c>
    </row>
    <row r="530" spans="1:41" x14ac:dyDescent="0.3">
      <c r="A530">
        <v>12</v>
      </c>
      <c r="B530">
        <v>2024</v>
      </c>
      <c r="C530">
        <v>6</v>
      </c>
      <c r="D530">
        <v>99</v>
      </c>
      <c r="E530">
        <v>31915</v>
      </c>
      <c r="F530">
        <v>170</v>
      </c>
      <c r="H530">
        <v>106</v>
      </c>
      <c r="I530">
        <v>117.5369811320754</v>
      </c>
      <c r="J530">
        <v>15.890140845070421</v>
      </c>
      <c r="K530">
        <v>19.250704225352113</v>
      </c>
      <c r="L530">
        <v>17.189705882352939</v>
      </c>
      <c r="M530">
        <v>65.740845070422537</v>
      </c>
      <c r="N530">
        <v>66.128484848484845</v>
      </c>
      <c r="O530">
        <v>13.011267605633805</v>
      </c>
      <c r="P530">
        <v>41.760563380281688</v>
      </c>
      <c r="Q530">
        <v>41</v>
      </c>
      <c r="R530">
        <v>126.28169014084509</v>
      </c>
      <c r="S530">
        <v>126.08450704225352</v>
      </c>
      <c r="T530">
        <v>91.625</v>
      </c>
      <c r="U530">
        <v>90.630555555555503</v>
      </c>
      <c r="V530">
        <v>3.3605633802816897</v>
      </c>
      <c r="W530">
        <v>57.867924528301891</v>
      </c>
      <c r="Y530">
        <v>33</v>
      </c>
      <c r="AD530">
        <v>71</v>
      </c>
      <c r="AE530">
        <v>71</v>
      </c>
      <c r="AF530">
        <v>71</v>
      </c>
      <c r="AG530">
        <v>71</v>
      </c>
      <c r="AH530">
        <v>71</v>
      </c>
      <c r="AI530">
        <v>71</v>
      </c>
      <c r="AJ530">
        <v>71</v>
      </c>
      <c r="AK530">
        <v>71</v>
      </c>
      <c r="AL530">
        <v>72</v>
      </c>
      <c r="AM530">
        <v>72</v>
      </c>
      <c r="AO530">
        <v>115</v>
      </c>
    </row>
    <row r="531" spans="1:41" x14ac:dyDescent="0.3">
      <c r="A531">
        <v>12</v>
      </c>
      <c r="B531">
        <v>2024</v>
      </c>
      <c r="C531">
        <v>6</v>
      </c>
      <c r="D531">
        <v>99</v>
      </c>
      <c r="E531">
        <v>31915</v>
      </c>
      <c r="F531">
        <v>170</v>
      </c>
      <c r="H531">
        <v>65</v>
      </c>
      <c r="I531">
        <v>122.3870769230769</v>
      </c>
      <c r="J531">
        <v>17.104761904761911</v>
      </c>
      <c r="K531">
        <v>20.271428571428576</v>
      </c>
      <c r="L531">
        <v>18.924999999999997</v>
      </c>
      <c r="M531">
        <v>69.652380952380952</v>
      </c>
      <c r="N531">
        <v>66.548571428571435</v>
      </c>
      <c r="O531">
        <v>12.376190476190478</v>
      </c>
      <c r="P531">
        <v>40.619047619047606</v>
      </c>
      <c r="Q531">
        <v>41.904761904761905</v>
      </c>
      <c r="R531">
        <v>126.97619047619048</v>
      </c>
      <c r="S531">
        <v>131.0952380952381</v>
      </c>
      <c r="T531">
        <v>91.432558139534891</v>
      </c>
      <c r="U531">
        <v>89.051162790697646</v>
      </c>
      <c r="V531">
        <v>3.1666666666666679</v>
      </c>
      <c r="W531">
        <v>57.692307692307693</v>
      </c>
      <c r="Y531">
        <v>21</v>
      </c>
      <c r="AD531">
        <v>42</v>
      </c>
      <c r="AE531">
        <v>42</v>
      </c>
      <c r="AF531">
        <v>42</v>
      </c>
      <c r="AG531">
        <v>42</v>
      </c>
      <c r="AH531">
        <v>42</v>
      </c>
      <c r="AI531">
        <v>42</v>
      </c>
      <c r="AJ531">
        <v>42</v>
      </c>
      <c r="AK531">
        <v>42</v>
      </c>
      <c r="AL531">
        <v>43</v>
      </c>
      <c r="AM531">
        <v>43</v>
      </c>
      <c r="AO531">
        <v>120</v>
      </c>
    </row>
    <row r="532" spans="1:41" x14ac:dyDescent="0.3">
      <c r="A532">
        <v>13</v>
      </c>
      <c r="B532">
        <v>2024</v>
      </c>
      <c r="C532">
        <v>6</v>
      </c>
      <c r="D532">
        <v>99</v>
      </c>
      <c r="E532">
        <v>31915</v>
      </c>
      <c r="F532">
        <v>170</v>
      </c>
      <c r="H532">
        <v>45</v>
      </c>
      <c r="I532">
        <v>79.000000000000014</v>
      </c>
      <c r="T532">
        <v>0</v>
      </c>
      <c r="U532">
        <v>0</v>
      </c>
      <c r="W532">
        <v>0</v>
      </c>
      <c r="Y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45</v>
      </c>
      <c r="AM532">
        <v>45</v>
      </c>
    </row>
    <row r="533" spans="1:41" x14ac:dyDescent="0.3">
      <c r="A533">
        <v>13</v>
      </c>
      <c r="B533">
        <v>2024</v>
      </c>
      <c r="C533">
        <v>6</v>
      </c>
      <c r="D533">
        <v>99</v>
      </c>
      <c r="E533">
        <v>31915</v>
      </c>
      <c r="F533">
        <v>170</v>
      </c>
      <c r="H533">
        <v>108</v>
      </c>
      <c r="I533">
        <v>85.430740740740717</v>
      </c>
      <c r="J533">
        <v>34.011764705882356</v>
      </c>
      <c r="K533">
        <v>40.011764705882349</v>
      </c>
      <c r="L533">
        <v>40.233636363636371</v>
      </c>
      <c r="M533">
        <v>61.682352941176475</v>
      </c>
      <c r="N533">
        <v>69.454117647058823</v>
      </c>
      <c r="O533">
        <v>13.431578947368427</v>
      </c>
      <c r="P533">
        <v>45.684210526315773</v>
      </c>
      <c r="Q533">
        <v>46.684210526315773</v>
      </c>
      <c r="R533">
        <v>144.57894736842101</v>
      </c>
      <c r="S533">
        <v>143.42105263157899</v>
      </c>
      <c r="T533">
        <v>57</v>
      </c>
      <c r="U533">
        <v>55.574193548387107</v>
      </c>
      <c r="V533">
        <v>6</v>
      </c>
      <c r="W533">
        <v>0.44444444444444448</v>
      </c>
      <c r="Y533">
        <v>34</v>
      </c>
      <c r="AC533">
        <v>48</v>
      </c>
      <c r="AD533">
        <v>17</v>
      </c>
      <c r="AE533">
        <v>17</v>
      </c>
      <c r="AF533">
        <v>18</v>
      </c>
      <c r="AG533">
        <v>19</v>
      </c>
      <c r="AH533">
        <v>19</v>
      </c>
      <c r="AI533">
        <v>19</v>
      </c>
      <c r="AJ533">
        <v>19</v>
      </c>
      <c r="AK533">
        <v>19</v>
      </c>
      <c r="AL533">
        <v>31</v>
      </c>
      <c r="AM533">
        <v>31</v>
      </c>
    </row>
    <row r="534" spans="1:41" x14ac:dyDescent="0.3">
      <c r="A534">
        <v>13</v>
      </c>
      <c r="B534">
        <v>2024</v>
      </c>
      <c r="C534">
        <v>6</v>
      </c>
      <c r="D534">
        <v>99</v>
      </c>
      <c r="E534">
        <v>31915</v>
      </c>
      <c r="F534">
        <v>170</v>
      </c>
      <c r="H534">
        <v>34</v>
      </c>
      <c r="I534">
        <v>91.524117647058816</v>
      </c>
      <c r="J534">
        <v>26.061538461538472</v>
      </c>
      <c r="K534">
        <v>28.723076923076913</v>
      </c>
      <c r="L534">
        <v>23.694285714285705</v>
      </c>
      <c r="M534">
        <v>60.169230769230786</v>
      </c>
      <c r="N534">
        <v>52.018095238095249</v>
      </c>
      <c r="O534">
        <v>12.430769230769236</v>
      </c>
      <c r="P534">
        <v>43.461538461538446</v>
      </c>
      <c r="Q534">
        <v>44.84615384615384</v>
      </c>
      <c r="R534">
        <v>125.2307692307692</v>
      </c>
      <c r="S534">
        <v>128.7692307692308</v>
      </c>
      <c r="T534">
        <v>94.892307692307682</v>
      </c>
      <c r="U534">
        <v>94.4</v>
      </c>
      <c r="V534">
        <v>2.6615384615384596</v>
      </c>
      <c r="W534">
        <v>1.4411764705882353</v>
      </c>
      <c r="Y534">
        <v>21</v>
      </c>
      <c r="AC534">
        <v>49</v>
      </c>
      <c r="AD534">
        <v>13</v>
      </c>
      <c r="AE534">
        <v>13</v>
      </c>
      <c r="AF534">
        <v>13</v>
      </c>
      <c r="AG534">
        <v>13</v>
      </c>
      <c r="AH534">
        <v>13</v>
      </c>
      <c r="AI534">
        <v>13</v>
      </c>
      <c r="AJ534">
        <v>13</v>
      </c>
      <c r="AK534">
        <v>13</v>
      </c>
      <c r="AL534">
        <v>13</v>
      </c>
      <c r="AM534">
        <v>13</v>
      </c>
    </row>
    <row r="535" spans="1:41" x14ac:dyDescent="0.3">
      <c r="A535">
        <v>13</v>
      </c>
      <c r="B535">
        <v>2024</v>
      </c>
      <c r="C535">
        <v>6</v>
      </c>
      <c r="D535">
        <v>99</v>
      </c>
      <c r="E535">
        <v>31915</v>
      </c>
      <c r="F535">
        <v>170</v>
      </c>
      <c r="H535">
        <v>66</v>
      </c>
      <c r="I535">
        <v>88.711212121212142</v>
      </c>
      <c r="J535">
        <v>25.25833333333334</v>
      </c>
      <c r="K535">
        <v>27.25833333333334</v>
      </c>
      <c r="L535">
        <v>22.851190476190471</v>
      </c>
      <c r="M535">
        <v>58.1</v>
      </c>
      <c r="N535">
        <v>52.01666666666668</v>
      </c>
      <c r="O535">
        <v>12.191666666666663</v>
      </c>
      <c r="P535">
        <v>43</v>
      </c>
      <c r="Q535">
        <v>42.208333333333343</v>
      </c>
      <c r="R535">
        <v>127.625</v>
      </c>
      <c r="S535">
        <v>122.875</v>
      </c>
      <c r="T535">
        <v>93.575000000000003</v>
      </c>
      <c r="U535">
        <v>91.316666666666634</v>
      </c>
      <c r="V535">
        <v>2</v>
      </c>
      <c r="W535">
        <v>0.75757575757575757</v>
      </c>
      <c r="Y535">
        <v>42</v>
      </c>
      <c r="AC535">
        <v>50</v>
      </c>
      <c r="AD535">
        <v>24</v>
      </c>
      <c r="AE535">
        <v>24</v>
      </c>
      <c r="AF535">
        <v>24</v>
      </c>
      <c r="AG535">
        <v>24</v>
      </c>
      <c r="AH535">
        <v>24</v>
      </c>
      <c r="AI535">
        <v>24</v>
      </c>
      <c r="AJ535">
        <v>24</v>
      </c>
      <c r="AK535">
        <v>24</v>
      </c>
      <c r="AL535">
        <v>24</v>
      </c>
      <c r="AM535">
        <v>24</v>
      </c>
    </row>
    <row r="536" spans="1:41" x14ac:dyDescent="0.3">
      <c r="A536">
        <v>13</v>
      </c>
      <c r="B536">
        <v>2024</v>
      </c>
      <c r="C536">
        <v>6</v>
      </c>
      <c r="D536">
        <v>99</v>
      </c>
      <c r="E536">
        <v>31915</v>
      </c>
      <c r="F536">
        <v>170</v>
      </c>
      <c r="H536">
        <v>113</v>
      </c>
      <c r="I536">
        <v>89.442389380530983</v>
      </c>
      <c r="J536">
        <v>23.129999999999995</v>
      </c>
      <c r="K536">
        <v>26.933333333333323</v>
      </c>
      <c r="L536">
        <v>22.040566037735843</v>
      </c>
      <c r="M536">
        <v>58.96</v>
      </c>
      <c r="N536">
        <v>53.092641509433982</v>
      </c>
      <c r="O536">
        <v>12.99666666666667</v>
      </c>
      <c r="P536">
        <v>45.35</v>
      </c>
      <c r="Q536">
        <v>44.033333333333317</v>
      </c>
      <c r="R536">
        <v>137.7166666666667</v>
      </c>
      <c r="S536">
        <v>135.15</v>
      </c>
      <c r="T536">
        <v>93.47</v>
      </c>
      <c r="U536">
        <v>91.983333333333363</v>
      </c>
      <c r="V536">
        <v>3.803333333333335</v>
      </c>
      <c r="W536">
        <v>0.45132743362831856</v>
      </c>
      <c r="Y536">
        <v>53</v>
      </c>
      <c r="AC536">
        <v>51</v>
      </c>
      <c r="AD536">
        <v>60</v>
      </c>
      <c r="AE536">
        <v>60</v>
      </c>
      <c r="AF536">
        <v>60</v>
      </c>
      <c r="AG536">
        <v>60</v>
      </c>
      <c r="AH536">
        <v>60</v>
      </c>
      <c r="AI536">
        <v>60</v>
      </c>
      <c r="AJ536">
        <v>60</v>
      </c>
      <c r="AK536">
        <v>60</v>
      </c>
      <c r="AL536">
        <v>60</v>
      </c>
      <c r="AM536">
        <v>60</v>
      </c>
    </row>
    <row r="537" spans="1:41" x14ac:dyDescent="0.3">
      <c r="A537">
        <v>13</v>
      </c>
      <c r="B537">
        <v>2024</v>
      </c>
      <c r="C537">
        <v>6</v>
      </c>
      <c r="D537">
        <v>99</v>
      </c>
      <c r="E537">
        <v>31915</v>
      </c>
      <c r="F537">
        <v>170</v>
      </c>
      <c r="H537">
        <v>239</v>
      </c>
      <c r="I537">
        <v>88.791841004184093</v>
      </c>
      <c r="J537">
        <v>21.993043478260859</v>
      </c>
      <c r="K537">
        <v>25.886956521739112</v>
      </c>
      <c r="L537">
        <v>21.309354838709684</v>
      </c>
      <c r="M537">
        <v>58.377391304347853</v>
      </c>
      <c r="N537">
        <v>54.176532258064547</v>
      </c>
      <c r="O537">
        <v>13.281739130434778</v>
      </c>
      <c r="P537">
        <v>45.756521739130442</v>
      </c>
      <c r="Q537">
        <v>45.982608695652175</v>
      </c>
      <c r="R537">
        <v>126.94782608695652</v>
      </c>
      <c r="S537">
        <v>135.30434782608697</v>
      </c>
      <c r="T537">
        <v>93.532173913043493</v>
      </c>
      <c r="U537">
        <v>92.031304347826079</v>
      </c>
      <c r="V537">
        <v>3.8939130434782494</v>
      </c>
      <c r="W537">
        <v>0.21757322175732224</v>
      </c>
      <c r="Y537">
        <v>124</v>
      </c>
      <c r="AC537">
        <v>52</v>
      </c>
      <c r="AD537">
        <v>115</v>
      </c>
      <c r="AE537">
        <v>115</v>
      </c>
      <c r="AF537">
        <v>115</v>
      </c>
      <c r="AG537">
        <v>115</v>
      </c>
      <c r="AH537">
        <v>115</v>
      </c>
      <c r="AI537">
        <v>115</v>
      </c>
      <c r="AJ537">
        <v>115</v>
      </c>
      <c r="AK537">
        <v>115</v>
      </c>
      <c r="AL537">
        <v>115</v>
      </c>
      <c r="AM537">
        <v>115</v>
      </c>
    </row>
    <row r="538" spans="1:41" x14ac:dyDescent="0.3">
      <c r="A538">
        <v>13</v>
      </c>
      <c r="B538">
        <v>2024</v>
      </c>
      <c r="C538">
        <v>6</v>
      </c>
      <c r="D538">
        <v>99</v>
      </c>
      <c r="E538">
        <v>31915</v>
      </c>
      <c r="F538">
        <v>170</v>
      </c>
      <c r="H538">
        <v>495</v>
      </c>
      <c r="I538">
        <v>87.645131313131259</v>
      </c>
      <c r="J538">
        <v>20.68853754940713</v>
      </c>
      <c r="K538">
        <v>24.629249011857695</v>
      </c>
      <c r="L538">
        <v>20.278884297520648</v>
      </c>
      <c r="M538">
        <v>58.317786561264882</v>
      </c>
      <c r="N538">
        <v>54.272396694214841</v>
      </c>
      <c r="O538">
        <v>12.977075098814231</v>
      </c>
      <c r="P538">
        <v>46.387351778656118</v>
      </c>
      <c r="Q538">
        <v>45.735177865612648</v>
      </c>
      <c r="R538">
        <v>133.64822134387353</v>
      </c>
      <c r="S538">
        <v>131.26482213438737</v>
      </c>
      <c r="T538">
        <v>93.030039525691677</v>
      </c>
      <c r="U538">
        <v>92.336758893280617</v>
      </c>
      <c r="V538">
        <v>3.9407114624505719</v>
      </c>
      <c r="W538">
        <v>0.10707070707070707</v>
      </c>
      <c r="Y538">
        <v>242</v>
      </c>
      <c r="AC538">
        <v>53</v>
      </c>
      <c r="AD538">
        <v>253</v>
      </c>
      <c r="AE538">
        <v>253</v>
      </c>
      <c r="AF538">
        <v>253</v>
      </c>
      <c r="AG538">
        <v>253</v>
      </c>
      <c r="AH538">
        <v>253</v>
      </c>
      <c r="AI538">
        <v>253</v>
      </c>
      <c r="AJ538">
        <v>253</v>
      </c>
      <c r="AK538">
        <v>253</v>
      </c>
      <c r="AL538">
        <v>253</v>
      </c>
      <c r="AM538">
        <v>253</v>
      </c>
    </row>
    <row r="539" spans="1:41" x14ac:dyDescent="0.3">
      <c r="A539">
        <v>13</v>
      </c>
      <c r="B539">
        <v>2024</v>
      </c>
      <c r="C539">
        <v>6</v>
      </c>
      <c r="D539">
        <v>99</v>
      </c>
      <c r="E539">
        <v>31915</v>
      </c>
      <c r="F539">
        <v>170</v>
      </c>
      <c r="H539">
        <v>899</v>
      </c>
      <c r="I539">
        <v>87.38116796440481</v>
      </c>
      <c r="J539">
        <v>19.697319587628872</v>
      </c>
      <c r="K539">
        <v>23.348041237113403</v>
      </c>
      <c r="L539">
        <v>19.516376811594203</v>
      </c>
      <c r="M539">
        <v>58.692371134020647</v>
      </c>
      <c r="N539">
        <v>55.135966183574915</v>
      </c>
      <c r="O539">
        <v>12.823092783505157</v>
      </c>
      <c r="P539">
        <v>46.384297520661157</v>
      </c>
      <c r="Q539">
        <v>45.325773195876288</v>
      </c>
      <c r="R539">
        <v>130.23917525773197</v>
      </c>
      <c r="S539">
        <v>130.84536082474227</v>
      </c>
      <c r="T539">
        <v>92.705154639175234</v>
      </c>
      <c r="U539">
        <v>92.238762886597826</v>
      </c>
      <c r="V539">
        <v>3.6507216494845407</v>
      </c>
      <c r="W539">
        <v>6.0066740823136809E-2</v>
      </c>
      <c r="Y539">
        <v>414</v>
      </c>
      <c r="AC539">
        <v>54</v>
      </c>
      <c r="AD539">
        <v>485</v>
      </c>
      <c r="AE539">
        <v>485</v>
      </c>
      <c r="AF539">
        <v>485</v>
      </c>
      <c r="AG539">
        <v>485</v>
      </c>
      <c r="AH539">
        <v>484</v>
      </c>
      <c r="AI539">
        <v>485</v>
      </c>
      <c r="AJ539">
        <v>485</v>
      </c>
      <c r="AK539">
        <v>485</v>
      </c>
      <c r="AL539">
        <v>485</v>
      </c>
      <c r="AM539">
        <v>485</v>
      </c>
    </row>
    <row r="540" spans="1:41" x14ac:dyDescent="0.3">
      <c r="A540">
        <v>13</v>
      </c>
      <c r="B540">
        <v>2024</v>
      </c>
      <c r="C540">
        <v>6</v>
      </c>
      <c r="D540">
        <v>99</v>
      </c>
      <c r="E540">
        <v>31915</v>
      </c>
      <c r="F540">
        <v>170</v>
      </c>
      <c r="H540">
        <v>1645</v>
      </c>
      <c r="I540">
        <v>86.623155015197582</v>
      </c>
      <c r="J540">
        <v>18.513595166163128</v>
      </c>
      <c r="K540">
        <v>22.134138972809673</v>
      </c>
      <c r="L540">
        <v>18.678907692307696</v>
      </c>
      <c r="M540">
        <v>58.098892245720037</v>
      </c>
      <c r="N540">
        <v>55.250799999999998</v>
      </c>
      <c r="O540">
        <v>12.642900302114816</v>
      </c>
      <c r="P540">
        <v>46.339375629405843</v>
      </c>
      <c r="Q540">
        <v>45.787298387096783</v>
      </c>
      <c r="R540">
        <v>130.20644511581065</v>
      </c>
      <c r="S540">
        <v>132.07754279959718</v>
      </c>
      <c r="T540">
        <v>91.947939698492519</v>
      </c>
      <c r="U540">
        <v>91.141306532663179</v>
      </c>
      <c r="V540">
        <v>3.6205438066465305</v>
      </c>
      <c r="W540">
        <v>3.3434650455927049E-2</v>
      </c>
      <c r="Y540">
        <v>650</v>
      </c>
      <c r="AC540">
        <v>55</v>
      </c>
      <c r="AD540">
        <v>993</v>
      </c>
      <c r="AE540">
        <v>993</v>
      </c>
      <c r="AF540">
        <v>993</v>
      </c>
      <c r="AG540">
        <v>993</v>
      </c>
      <c r="AH540">
        <v>993</v>
      </c>
      <c r="AI540">
        <v>992</v>
      </c>
      <c r="AJ540">
        <v>993</v>
      </c>
      <c r="AK540">
        <v>993</v>
      </c>
      <c r="AL540">
        <v>995</v>
      </c>
      <c r="AM540">
        <v>995</v>
      </c>
    </row>
    <row r="541" spans="1:41" x14ac:dyDescent="0.3">
      <c r="A541">
        <v>13</v>
      </c>
      <c r="B541">
        <v>2024</v>
      </c>
      <c r="C541">
        <v>6</v>
      </c>
      <c r="D541">
        <v>99</v>
      </c>
      <c r="E541">
        <v>31915</v>
      </c>
      <c r="F541">
        <v>170</v>
      </c>
      <c r="H541">
        <v>3023</v>
      </c>
      <c r="I541">
        <v>86.086834270592291</v>
      </c>
      <c r="J541">
        <v>17.320927835051524</v>
      </c>
      <c r="K541">
        <v>20.908350515463944</v>
      </c>
      <c r="L541">
        <v>17.823839037927829</v>
      </c>
      <c r="M541">
        <v>57.981546391752445</v>
      </c>
      <c r="N541">
        <v>55.810693802035139</v>
      </c>
      <c r="O541">
        <v>12.540206185567001</v>
      </c>
      <c r="P541">
        <v>47.125322331098495</v>
      </c>
      <c r="Q541">
        <v>46.011867905056761</v>
      </c>
      <c r="R541">
        <v>132.39948453608247</v>
      </c>
      <c r="S541">
        <v>130.63247422680411</v>
      </c>
      <c r="T541">
        <v>91.606797116374878</v>
      </c>
      <c r="U541">
        <v>90.268177136972355</v>
      </c>
      <c r="V541">
        <v>3.5874226804124234</v>
      </c>
      <c r="W541">
        <v>1.8524644392987098E-2</v>
      </c>
      <c r="Y541">
        <v>1081</v>
      </c>
      <c r="AC541">
        <v>56</v>
      </c>
      <c r="AD541">
        <v>1940</v>
      </c>
      <c r="AE541">
        <v>1940</v>
      </c>
      <c r="AF541">
        <v>1940</v>
      </c>
      <c r="AG541">
        <v>1940</v>
      </c>
      <c r="AH541">
        <v>1939</v>
      </c>
      <c r="AI541">
        <v>1938</v>
      </c>
      <c r="AJ541">
        <v>1940</v>
      </c>
      <c r="AK541">
        <v>1940</v>
      </c>
      <c r="AL541">
        <v>1942</v>
      </c>
      <c r="AM541">
        <v>1942</v>
      </c>
    </row>
    <row r="542" spans="1:41" x14ac:dyDescent="0.3">
      <c r="A542">
        <v>13</v>
      </c>
      <c r="B542">
        <v>2024</v>
      </c>
      <c r="C542">
        <v>6</v>
      </c>
      <c r="D542">
        <v>99</v>
      </c>
      <c r="E542">
        <v>31915</v>
      </c>
      <c r="F542">
        <v>170</v>
      </c>
      <c r="H542">
        <v>4985</v>
      </c>
      <c r="I542">
        <v>85.159689067201398</v>
      </c>
      <c r="J542">
        <v>16.317940717628709</v>
      </c>
      <c r="K542">
        <v>19.555195007800329</v>
      </c>
      <c r="L542">
        <v>16.99101294316262</v>
      </c>
      <c r="M542">
        <v>57.880000000000017</v>
      </c>
      <c r="N542">
        <v>56.335334833989847</v>
      </c>
      <c r="O542">
        <v>12.483057722308878</v>
      </c>
      <c r="P542">
        <v>46.892322097378255</v>
      </c>
      <c r="Q542">
        <v>45.836352279825121</v>
      </c>
      <c r="R542">
        <v>131.89017160686424</v>
      </c>
      <c r="S542">
        <v>130.95039001560059</v>
      </c>
      <c r="T542">
        <v>90.855468993455872</v>
      </c>
      <c r="U542">
        <v>89.040448737924706</v>
      </c>
      <c r="V542">
        <v>3.237254290171617</v>
      </c>
      <c r="W542">
        <v>1.1434302908726176E-2</v>
      </c>
      <c r="Y542">
        <v>1777</v>
      </c>
      <c r="AC542">
        <v>57</v>
      </c>
      <c r="AD542">
        <v>3205</v>
      </c>
      <c r="AE542">
        <v>3205</v>
      </c>
      <c r="AF542">
        <v>3205</v>
      </c>
      <c r="AG542">
        <v>3205</v>
      </c>
      <c r="AH542">
        <v>3204</v>
      </c>
      <c r="AI542">
        <v>3202</v>
      </c>
      <c r="AJ542">
        <v>3205</v>
      </c>
      <c r="AK542">
        <v>3205</v>
      </c>
      <c r="AL542">
        <v>3209</v>
      </c>
      <c r="AM542">
        <v>3209</v>
      </c>
    </row>
    <row r="543" spans="1:41" x14ac:dyDescent="0.3">
      <c r="A543">
        <v>13</v>
      </c>
      <c r="B543">
        <v>2024</v>
      </c>
      <c r="C543">
        <v>6</v>
      </c>
      <c r="D543">
        <v>99</v>
      </c>
      <c r="E543">
        <v>31915</v>
      </c>
      <c r="F543">
        <v>170</v>
      </c>
      <c r="H543">
        <v>8011</v>
      </c>
      <c r="I543">
        <v>84.494166770689958</v>
      </c>
      <c r="J543">
        <v>15.243620011242276</v>
      </c>
      <c r="K543">
        <v>18.247105115233325</v>
      </c>
      <c r="L543">
        <v>16.17751501501504</v>
      </c>
      <c r="M543">
        <v>57.755030916245104</v>
      </c>
      <c r="N543">
        <v>56.779087837837885</v>
      </c>
      <c r="O543">
        <v>12.226756604834152</v>
      </c>
      <c r="P543">
        <v>46.998688401723825</v>
      </c>
      <c r="Q543">
        <v>46.039932508436443</v>
      </c>
      <c r="R543">
        <v>132.83661232902378</v>
      </c>
      <c r="S543">
        <v>130.66741615139591</v>
      </c>
      <c r="T543">
        <v>90.273261032161372</v>
      </c>
      <c r="U543">
        <v>87.621540762902043</v>
      </c>
      <c r="V543">
        <v>3.0034851039910406</v>
      </c>
      <c r="W543">
        <v>7.2400449382099613E-3</v>
      </c>
      <c r="Y543">
        <v>2664</v>
      </c>
      <c r="AC543">
        <v>58</v>
      </c>
      <c r="AD543">
        <v>5337</v>
      </c>
      <c r="AE543">
        <v>5337</v>
      </c>
      <c r="AF543">
        <v>5337</v>
      </c>
      <c r="AG543">
        <v>5337</v>
      </c>
      <c r="AH543">
        <v>5337</v>
      </c>
      <c r="AI543">
        <v>5334</v>
      </c>
      <c r="AJ543">
        <v>5337</v>
      </c>
      <c r="AK543">
        <v>5337</v>
      </c>
      <c r="AL543">
        <v>5348</v>
      </c>
      <c r="AM543">
        <v>5348</v>
      </c>
    </row>
    <row r="544" spans="1:41" x14ac:dyDescent="0.3">
      <c r="A544">
        <v>13</v>
      </c>
      <c r="B544">
        <v>2024</v>
      </c>
      <c r="C544">
        <v>6</v>
      </c>
      <c r="D544">
        <v>99</v>
      </c>
      <c r="E544">
        <v>31915</v>
      </c>
      <c r="F544">
        <v>170</v>
      </c>
      <c r="H544">
        <v>11341</v>
      </c>
      <c r="I544">
        <v>83.459528260293936</v>
      </c>
      <c r="J544">
        <v>14.20028571428573</v>
      </c>
      <c r="K544">
        <v>16.931350649350644</v>
      </c>
      <c r="L544">
        <v>15.367756392631238</v>
      </c>
      <c r="M544">
        <v>57.649012987013037</v>
      </c>
      <c r="N544">
        <v>57.225232334341598</v>
      </c>
      <c r="O544">
        <v>11.998129870129835</v>
      </c>
      <c r="P544">
        <v>47.009482982592878</v>
      </c>
      <c r="Q544">
        <v>45.919459599896079</v>
      </c>
      <c r="R544">
        <v>131.58064935064937</v>
      </c>
      <c r="S544">
        <v>129.64272727272729</v>
      </c>
      <c r="T544">
        <v>89.509331602854971</v>
      </c>
      <c r="U544">
        <v>86.31094094743662</v>
      </c>
      <c r="V544">
        <v>2.7310649350649161</v>
      </c>
      <c r="W544">
        <v>5.2023631073097616E-3</v>
      </c>
      <c r="Y544">
        <v>3637</v>
      </c>
      <c r="AC544">
        <v>59</v>
      </c>
      <c r="AD544">
        <v>7700</v>
      </c>
      <c r="AE544">
        <v>7700</v>
      </c>
      <c r="AF544">
        <v>7700</v>
      </c>
      <c r="AG544">
        <v>7700</v>
      </c>
      <c r="AH544">
        <v>7698</v>
      </c>
      <c r="AI544">
        <v>7698</v>
      </c>
      <c r="AJ544">
        <v>7700</v>
      </c>
      <c r="AK544">
        <v>7700</v>
      </c>
      <c r="AL544">
        <v>7705</v>
      </c>
      <c r="AM544">
        <v>7705</v>
      </c>
    </row>
    <row r="545" spans="1:39" x14ac:dyDescent="0.3">
      <c r="A545">
        <v>13</v>
      </c>
      <c r="B545">
        <v>2024</v>
      </c>
      <c r="C545">
        <v>6</v>
      </c>
      <c r="D545">
        <v>99</v>
      </c>
      <c r="E545">
        <v>31915</v>
      </c>
      <c r="F545">
        <v>170</v>
      </c>
      <c r="H545">
        <v>14698</v>
      </c>
      <c r="I545">
        <v>82.752971152537697</v>
      </c>
      <c r="J545">
        <v>13.369730696611358</v>
      </c>
      <c r="K545">
        <v>15.803994038748076</v>
      </c>
      <c r="L545">
        <v>14.563720420683589</v>
      </c>
      <c r="M545">
        <v>57.813492300049617</v>
      </c>
      <c r="N545">
        <v>57.59252903791365</v>
      </c>
      <c r="O545">
        <v>11.72759543877039</v>
      </c>
      <c r="P545">
        <v>47.159341204484562</v>
      </c>
      <c r="Q545">
        <v>45.970021838395859</v>
      </c>
      <c r="R545">
        <v>132.6461721539072</v>
      </c>
      <c r="S545">
        <v>129.60912245909768</v>
      </c>
      <c r="T545">
        <v>88.492225730071425</v>
      </c>
      <c r="U545">
        <v>84.516988950276385</v>
      </c>
      <c r="V545">
        <v>2.4342633421367168</v>
      </c>
      <c r="W545">
        <v>4.0821880527962999E-3</v>
      </c>
      <c r="Y545">
        <v>4563</v>
      </c>
      <c r="AC545">
        <v>60</v>
      </c>
      <c r="AD545">
        <v>10063</v>
      </c>
      <c r="AE545">
        <v>10065</v>
      </c>
      <c r="AF545">
        <v>10074</v>
      </c>
      <c r="AG545">
        <v>10085</v>
      </c>
      <c r="AH545">
        <v>10079</v>
      </c>
      <c r="AI545">
        <v>10074</v>
      </c>
      <c r="AJ545">
        <v>10084</v>
      </c>
      <c r="AK545">
        <v>10085</v>
      </c>
      <c r="AL545">
        <v>10136</v>
      </c>
      <c r="AM545">
        <v>10136</v>
      </c>
    </row>
    <row r="546" spans="1:39" x14ac:dyDescent="0.3">
      <c r="A546">
        <v>13</v>
      </c>
      <c r="B546">
        <v>2024</v>
      </c>
      <c r="C546">
        <v>6</v>
      </c>
      <c r="D546">
        <v>99</v>
      </c>
      <c r="E546">
        <v>31915</v>
      </c>
      <c r="F546">
        <v>170</v>
      </c>
      <c r="H546">
        <v>15991</v>
      </c>
      <c r="I546">
        <v>81.839254580701493</v>
      </c>
      <c r="J546">
        <v>12.20040307805054</v>
      </c>
      <c r="K546">
        <v>14.331806522535764</v>
      </c>
      <c r="L546">
        <v>13.767302151174258</v>
      </c>
      <c r="M546">
        <v>57.949010626602778</v>
      </c>
      <c r="N546">
        <v>58.196444926964247</v>
      </c>
      <c r="O546">
        <v>11.430853792598024</v>
      </c>
      <c r="P546">
        <v>47.038658849395375</v>
      </c>
      <c r="Q546">
        <v>45.757764544205216</v>
      </c>
      <c r="R546">
        <v>132.16416269695856</v>
      </c>
      <c r="S546">
        <v>128.6395199706852</v>
      </c>
      <c r="T546">
        <v>88.060934065934404</v>
      </c>
      <c r="U546">
        <v>83.566575091575444</v>
      </c>
      <c r="V546">
        <v>2.1314034444852226</v>
      </c>
      <c r="W546">
        <v>3.814645738227753E-3</v>
      </c>
      <c r="Y546">
        <v>5066</v>
      </c>
      <c r="AC546">
        <v>61</v>
      </c>
      <c r="AD546">
        <v>10916</v>
      </c>
      <c r="AE546">
        <v>10916</v>
      </c>
      <c r="AF546">
        <v>10916</v>
      </c>
      <c r="AG546">
        <v>10916</v>
      </c>
      <c r="AH546">
        <v>10916</v>
      </c>
      <c r="AI546">
        <v>10915</v>
      </c>
      <c r="AJ546">
        <v>10916</v>
      </c>
      <c r="AK546">
        <v>10916</v>
      </c>
      <c r="AL546">
        <v>10920</v>
      </c>
      <c r="AM546">
        <v>10920</v>
      </c>
    </row>
    <row r="547" spans="1:39" x14ac:dyDescent="0.3">
      <c r="A547">
        <v>13</v>
      </c>
      <c r="B547">
        <v>2024</v>
      </c>
      <c r="C547">
        <v>6</v>
      </c>
      <c r="D547">
        <v>99</v>
      </c>
      <c r="E547">
        <v>31915</v>
      </c>
      <c r="F547">
        <v>170</v>
      </c>
      <c r="H547">
        <v>14733</v>
      </c>
      <c r="I547">
        <v>80.632653227448486</v>
      </c>
      <c r="J547">
        <v>11.189219517082453</v>
      </c>
      <c r="K547">
        <v>13.038316633266565</v>
      </c>
      <c r="L547">
        <v>13.056751956016084</v>
      </c>
      <c r="M547">
        <v>57.925991983967826</v>
      </c>
      <c r="N547">
        <v>58.524535646287298</v>
      </c>
      <c r="O547">
        <v>11.155395250976838</v>
      </c>
      <c r="P547">
        <v>46.987876966235845</v>
      </c>
      <c r="Q547">
        <v>45.799398797595202</v>
      </c>
      <c r="R547">
        <v>131.59943893397451</v>
      </c>
      <c r="S547">
        <v>128.23815248973048</v>
      </c>
      <c r="T547">
        <v>87.147488493096176</v>
      </c>
      <c r="U547">
        <v>81.921412847708112</v>
      </c>
      <c r="V547">
        <v>1.8490971161841152</v>
      </c>
      <c r="W547">
        <v>4.2082400054299857E-3</v>
      </c>
      <c r="Y547">
        <v>4727</v>
      </c>
      <c r="AC547">
        <v>62</v>
      </c>
      <c r="AD547">
        <v>9981</v>
      </c>
      <c r="AE547">
        <v>9980</v>
      </c>
      <c r="AF547">
        <v>9980</v>
      </c>
      <c r="AG547">
        <v>9981</v>
      </c>
      <c r="AH547">
        <v>9981</v>
      </c>
      <c r="AI547">
        <v>9980</v>
      </c>
      <c r="AJ547">
        <v>9981</v>
      </c>
      <c r="AK547">
        <v>9981</v>
      </c>
      <c r="AL547">
        <v>9994</v>
      </c>
      <c r="AM547">
        <v>9994</v>
      </c>
    </row>
    <row r="548" spans="1:39" x14ac:dyDescent="0.3">
      <c r="A548">
        <v>13</v>
      </c>
      <c r="B548">
        <v>2024</v>
      </c>
      <c r="C548">
        <v>6</v>
      </c>
      <c r="D548">
        <v>99</v>
      </c>
      <c r="E548">
        <v>31915</v>
      </c>
      <c r="F548">
        <v>170</v>
      </c>
      <c r="H548">
        <v>11225</v>
      </c>
      <c r="I548">
        <v>79.423195545656498</v>
      </c>
      <c r="J548">
        <v>10.158828229027977</v>
      </c>
      <c r="K548">
        <v>11.712942743009329</v>
      </c>
      <c r="L548">
        <v>12.268584905660402</v>
      </c>
      <c r="M548">
        <v>57.709693741677718</v>
      </c>
      <c r="N548">
        <v>59.360024258760205</v>
      </c>
      <c r="O548">
        <v>10.813608521970655</v>
      </c>
      <c r="P548">
        <v>46.928229027962722</v>
      </c>
      <c r="Q548">
        <v>45.807671816728813</v>
      </c>
      <c r="R548">
        <v>130.38362183754998</v>
      </c>
      <c r="S548">
        <v>128.27696404793605</v>
      </c>
      <c r="T548">
        <v>85.925256018087509</v>
      </c>
      <c r="U548">
        <v>80.08615507381306</v>
      </c>
      <c r="V548">
        <v>1.5541145139813477</v>
      </c>
      <c r="W548">
        <v>5.6124721603563474E-3</v>
      </c>
      <c r="Y548">
        <v>3710</v>
      </c>
      <c r="AC548">
        <v>63</v>
      </c>
      <c r="AD548">
        <v>7510</v>
      </c>
      <c r="AE548">
        <v>7510</v>
      </c>
      <c r="AF548">
        <v>7509</v>
      </c>
      <c r="AG548">
        <v>7510</v>
      </c>
      <c r="AH548">
        <v>7510</v>
      </c>
      <c r="AI548">
        <v>7508</v>
      </c>
      <c r="AJ548">
        <v>7510</v>
      </c>
      <c r="AK548">
        <v>7510</v>
      </c>
      <c r="AL548">
        <v>7519</v>
      </c>
      <c r="AM548">
        <v>7519</v>
      </c>
    </row>
    <row r="549" spans="1:39" x14ac:dyDescent="0.3">
      <c r="A549">
        <v>13</v>
      </c>
      <c r="B549">
        <v>2024</v>
      </c>
      <c r="C549">
        <v>6</v>
      </c>
      <c r="D549">
        <v>99</v>
      </c>
      <c r="E549">
        <v>31915</v>
      </c>
      <c r="F549">
        <v>170</v>
      </c>
      <c r="H549">
        <v>7483</v>
      </c>
      <c r="I549">
        <v>75.845568622210379</v>
      </c>
      <c r="J549">
        <v>9.1078309078308877</v>
      </c>
      <c r="K549">
        <v>10.425872025872032</v>
      </c>
      <c r="L549">
        <v>12.035025332488884</v>
      </c>
      <c r="M549">
        <v>57.580364980365104</v>
      </c>
      <c r="N549">
        <v>57.793967046894835</v>
      </c>
      <c r="O549">
        <v>10.289073689073701</v>
      </c>
      <c r="P549">
        <v>46.790203327171909</v>
      </c>
      <c r="Q549">
        <v>45.780961182994446</v>
      </c>
      <c r="R549">
        <v>129.19362292051756</v>
      </c>
      <c r="S549">
        <v>127.08662508662511</v>
      </c>
      <c r="T549">
        <v>84.225866050808108</v>
      </c>
      <c r="U549">
        <v>78.198799076212623</v>
      </c>
      <c r="V549">
        <v>1.3180411180411398</v>
      </c>
      <c r="W549">
        <v>8.5527194975277311E-3</v>
      </c>
      <c r="Y549">
        <v>3156</v>
      </c>
      <c r="AC549">
        <v>64</v>
      </c>
      <c r="AD549">
        <v>4329</v>
      </c>
      <c r="AE549">
        <v>4329</v>
      </c>
      <c r="AF549">
        <v>4328</v>
      </c>
      <c r="AG549">
        <v>4329</v>
      </c>
      <c r="AH549">
        <v>4328</v>
      </c>
      <c r="AI549">
        <v>4328</v>
      </c>
      <c r="AJ549">
        <v>4328</v>
      </c>
      <c r="AK549">
        <v>4329</v>
      </c>
      <c r="AL549">
        <v>4330</v>
      </c>
      <c r="AM549">
        <v>4330</v>
      </c>
    </row>
    <row r="550" spans="1:39" x14ac:dyDescent="0.3">
      <c r="A550">
        <v>13</v>
      </c>
      <c r="B550">
        <v>2024</v>
      </c>
      <c r="C550">
        <v>6</v>
      </c>
      <c r="D550">
        <v>99</v>
      </c>
      <c r="E550">
        <v>31915</v>
      </c>
      <c r="F550">
        <v>170</v>
      </c>
      <c r="H550">
        <v>2708</v>
      </c>
      <c r="I550">
        <v>75.870088626292514</v>
      </c>
      <c r="J550">
        <v>8.0004540295119337</v>
      </c>
      <c r="K550">
        <v>9.0231555051078498</v>
      </c>
      <c r="L550">
        <v>10.830801687763715</v>
      </c>
      <c r="M550">
        <v>56.816231555051182</v>
      </c>
      <c r="N550">
        <v>61.572267932489389</v>
      </c>
      <c r="O550">
        <v>10.048808172531196</v>
      </c>
      <c r="P550">
        <v>46.404883588869936</v>
      </c>
      <c r="Q550">
        <v>45.355278093076066</v>
      </c>
      <c r="R550">
        <v>125.89727582292852</v>
      </c>
      <c r="S550">
        <v>124.85868331441544</v>
      </c>
      <c r="T550">
        <v>82.139387060158754</v>
      </c>
      <c r="U550">
        <v>75.780817253121498</v>
      </c>
      <c r="V550">
        <v>1.0227014755959145</v>
      </c>
      <c r="W550">
        <v>2.4002954209748899E-2</v>
      </c>
      <c r="Y550">
        <v>948</v>
      </c>
      <c r="AC550">
        <v>65</v>
      </c>
      <c r="AD550">
        <v>1762</v>
      </c>
      <c r="AE550">
        <v>1762</v>
      </c>
      <c r="AF550">
        <v>1762</v>
      </c>
      <c r="AG550">
        <v>1762</v>
      </c>
      <c r="AH550">
        <v>1761</v>
      </c>
      <c r="AI550">
        <v>1762</v>
      </c>
      <c r="AJ550">
        <v>1762</v>
      </c>
      <c r="AK550">
        <v>1762</v>
      </c>
      <c r="AL550">
        <v>1762</v>
      </c>
      <c r="AM550">
        <v>1762</v>
      </c>
    </row>
    <row r="551" spans="1:39" x14ac:dyDescent="0.3">
      <c r="A551">
        <v>13</v>
      </c>
      <c r="B551">
        <v>2024</v>
      </c>
      <c r="C551">
        <v>6</v>
      </c>
      <c r="D551">
        <v>99</v>
      </c>
      <c r="E551">
        <v>31915</v>
      </c>
      <c r="F551">
        <v>170</v>
      </c>
      <c r="H551">
        <v>739</v>
      </c>
      <c r="I551">
        <v>74.386035182679379</v>
      </c>
      <c r="J551">
        <v>7.0472972972972903</v>
      </c>
      <c r="K551">
        <v>7.8909909909909857</v>
      </c>
      <c r="L551">
        <v>10.212794612794617</v>
      </c>
      <c r="M551">
        <v>57.780630630630654</v>
      </c>
      <c r="N551">
        <v>62.463581081081152</v>
      </c>
      <c r="O551">
        <v>9.1229729729729687</v>
      </c>
      <c r="P551">
        <v>46.245495495495504</v>
      </c>
      <c r="Q551">
        <v>45.072072072072082</v>
      </c>
      <c r="R551">
        <v>127.21396396396398</v>
      </c>
      <c r="S551">
        <v>127.80405405405402</v>
      </c>
      <c r="T551">
        <v>81.487837837837859</v>
      </c>
      <c r="U551">
        <v>74.663513513513493</v>
      </c>
      <c r="V551">
        <v>0.84369369369369374</v>
      </c>
      <c r="W551">
        <v>8.9309878213802416E-2</v>
      </c>
      <c r="Y551">
        <v>296</v>
      </c>
      <c r="AC551">
        <v>66</v>
      </c>
      <c r="AD551">
        <v>444</v>
      </c>
      <c r="AE551">
        <v>444</v>
      </c>
      <c r="AF551">
        <v>443</v>
      </c>
      <c r="AG551">
        <v>444</v>
      </c>
      <c r="AH551">
        <v>444</v>
      </c>
      <c r="AI551">
        <v>444</v>
      </c>
      <c r="AJ551">
        <v>444</v>
      </c>
      <c r="AK551">
        <v>444</v>
      </c>
      <c r="AL551">
        <v>444</v>
      </c>
      <c r="AM551">
        <v>444</v>
      </c>
    </row>
    <row r="552" spans="1:39" x14ac:dyDescent="0.3">
      <c r="A552">
        <v>13</v>
      </c>
      <c r="B552">
        <v>2024</v>
      </c>
      <c r="C552">
        <v>6</v>
      </c>
      <c r="D552">
        <v>99</v>
      </c>
      <c r="E552">
        <v>31915</v>
      </c>
      <c r="F552">
        <v>170</v>
      </c>
      <c r="H552">
        <v>122</v>
      </c>
      <c r="I552">
        <v>77.49877049180327</v>
      </c>
      <c r="J552">
        <v>6.3372549019607822</v>
      </c>
      <c r="K552">
        <v>7.1411764705882348</v>
      </c>
      <c r="L552">
        <v>9.6722535211267644</v>
      </c>
      <c r="M552">
        <v>62.145098039215696</v>
      </c>
      <c r="N552">
        <v>63.224366197183102</v>
      </c>
      <c r="O552">
        <v>7.9019607843137276</v>
      </c>
      <c r="P552">
        <v>46.32</v>
      </c>
      <c r="Q552">
        <v>46.411764705882355</v>
      </c>
      <c r="R552">
        <v>130.13725490196077</v>
      </c>
      <c r="S552">
        <v>145.0392156862745</v>
      </c>
      <c r="T552">
        <v>84.043137254901978</v>
      </c>
      <c r="U552">
        <v>76.639215686274511</v>
      </c>
      <c r="V552">
        <v>0.80392156862745345</v>
      </c>
      <c r="W552">
        <v>0.54918032786885262</v>
      </c>
      <c r="Y552">
        <v>71</v>
      </c>
      <c r="AC552">
        <v>67</v>
      </c>
      <c r="AD552">
        <v>51</v>
      </c>
      <c r="AE552">
        <v>51</v>
      </c>
      <c r="AF552">
        <v>51</v>
      </c>
      <c r="AG552">
        <v>51</v>
      </c>
      <c r="AH552">
        <v>50</v>
      </c>
      <c r="AI552">
        <v>51</v>
      </c>
      <c r="AJ552">
        <v>51</v>
      </c>
      <c r="AK552">
        <v>51</v>
      </c>
      <c r="AL552">
        <v>51</v>
      </c>
      <c r="AM552">
        <v>51</v>
      </c>
    </row>
    <row r="553" spans="1:39" x14ac:dyDescent="0.3">
      <c r="A553">
        <v>13</v>
      </c>
      <c r="B553">
        <v>2024</v>
      </c>
      <c r="C553">
        <v>6</v>
      </c>
      <c r="D553">
        <v>99</v>
      </c>
      <c r="E553">
        <v>31915</v>
      </c>
      <c r="F553">
        <v>170</v>
      </c>
      <c r="H553">
        <v>10</v>
      </c>
      <c r="I553">
        <v>78.347999999999999</v>
      </c>
      <c r="J553">
        <v>5.6000000000000005</v>
      </c>
      <c r="K553">
        <v>6.6</v>
      </c>
      <c r="L553">
        <v>8.8122222222222231</v>
      </c>
      <c r="M553">
        <v>66.2</v>
      </c>
      <c r="N553">
        <v>65.086666666666673</v>
      </c>
      <c r="O553">
        <v>3.6</v>
      </c>
      <c r="P553">
        <v>45</v>
      </c>
      <c r="Q553">
        <v>53</v>
      </c>
      <c r="R553">
        <v>129</v>
      </c>
      <c r="S553">
        <v>89</v>
      </c>
      <c r="T553">
        <v>95</v>
      </c>
      <c r="U553">
        <v>76.400000000000006</v>
      </c>
      <c r="V553">
        <v>1</v>
      </c>
      <c r="W553">
        <v>6.8</v>
      </c>
      <c r="Y553">
        <v>9</v>
      </c>
      <c r="AC553">
        <v>68</v>
      </c>
      <c r="AD553">
        <v>1</v>
      </c>
      <c r="AE553">
        <v>1</v>
      </c>
      <c r="AF553">
        <v>1</v>
      </c>
      <c r="AG553">
        <v>1</v>
      </c>
      <c r="AH553">
        <v>1</v>
      </c>
      <c r="AI553">
        <v>1</v>
      </c>
      <c r="AJ553">
        <v>1</v>
      </c>
      <c r="AK553">
        <v>1</v>
      </c>
      <c r="AL553">
        <v>1</v>
      </c>
      <c r="AM55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2"/>
  <sheetViews>
    <sheetView tabSelected="1" workbookViewId="0"/>
  </sheetViews>
  <sheetFormatPr baseColWidth="10" defaultColWidth="11.44140625" defaultRowHeight="14.4" x14ac:dyDescent="0.3"/>
  <cols>
    <col min="5" max="5" width="12.109375" bestFit="1" customWidth="1"/>
    <col min="6" max="6" width="16" customWidth="1"/>
    <col min="7" max="7" width="11.5546875" bestFit="1" customWidth="1"/>
    <col min="11" max="11" width="12.6640625" bestFit="1" customWidth="1"/>
  </cols>
  <sheetData>
    <row r="1" spans="1:82" x14ac:dyDescent="0.3">
      <c r="A1" s="44"/>
    </row>
    <row r="2" spans="1:82" ht="21" x14ac:dyDescent="0.4">
      <c r="B2" s="13" t="s">
        <v>55</v>
      </c>
      <c r="C2" s="13"/>
      <c r="D2" s="13">
        <v>25</v>
      </c>
      <c r="E2" s="13"/>
      <c r="F2" s="13" t="s">
        <v>56</v>
      </c>
      <c r="G2" s="13"/>
      <c r="H2" s="77">
        <v>45469</v>
      </c>
      <c r="I2" s="78"/>
      <c r="J2" s="79"/>
      <c r="L2" s="14" t="s">
        <v>57</v>
      </c>
      <c r="M2" s="14"/>
      <c r="N2" s="14"/>
    </row>
    <row r="3" spans="1:82" x14ac:dyDescent="0.3">
      <c r="H3" s="57" t="s">
        <v>58</v>
      </c>
    </row>
    <row r="4" spans="1:82" x14ac:dyDescent="0.3">
      <c r="AE4">
        <f>MIN(År2024!V31:V38)</f>
        <v>2.1645880320386963</v>
      </c>
      <c r="AF4">
        <f>+AE4</f>
        <v>2.1645880320386963</v>
      </c>
      <c r="AG4">
        <f t="shared" ref="AG4:BI4" si="0">+AF4</f>
        <v>2.1645880320386963</v>
      </c>
      <c r="AH4">
        <f t="shared" si="0"/>
        <v>2.1645880320386963</v>
      </c>
      <c r="AI4">
        <f t="shared" si="0"/>
        <v>2.1645880320386963</v>
      </c>
      <c r="AJ4">
        <f t="shared" si="0"/>
        <v>2.1645880320386963</v>
      </c>
      <c r="AK4">
        <f t="shared" si="0"/>
        <v>2.1645880320386963</v>
      </c>
      <c r="AL4">
        <f t="shared" si="0"/>
        <v>2.1645880320386963</v>
      </c>
      <c r="AM4">
        <f t="shared" si="0"/>
        <v>2.1645880320386963</v>
      </c>
      <c r="AN4">
        <f t="shared" si="0"/>
        <v>2.1645880320386963</v>
      </c>
      <c r="AO4">
        <f t="shared" si="0"/>
        <v>2.1645880320386963</v>
      </c>
      <c r="AP4">
        <f t="shared" si="0"/>
        <v>2.1645880320386963</v>
      </c>
      <c r="AQ4">
        <f t="shared" si="0"/>
        <v>2.1645880320386963</v>
      </c>
      <c r="AR4">
        <f t="shared" si="0"/>
        <v>2.1645880320386963</v>
      </c>
      <c r="AS4">
        <f t="shared" si="0"/>
        <v>2.1645880320386963</v>
      </c>
      <c r="AT4">
        <f t="shared" si="0"/>
        <v>2.1645880320386963</v>
      </c>
      <c r="AU4">
        <f t="shared" si="0"/>
        <v>2.1645880320386963</v>
      </c>
      <c r="AV4">
        <f t="shared" si="0"/>
        <v>2.1645880320386963</v>
      </c>
      <c r="AW4">
        <f t="shared" si="0"/>
        <v>2.1645880320386963</v>
      </c>
      <c r="AX4">
        <f t="shared" si="0"/>
        <v>2.1645880320386963</v>
      </c>
      <c r="AY4">
        <f t="shared" si="0"/>
        <v>2.1645880320386963</v>
      </c>
      <c r="AZ4">
        <f t="shared" si="0"/>
        <v>2.1645880320386963</v>
      </c>
      <c r="BA4">
        <f t="shared" si="0"/>
        <v>2.1645880320386963</v>
      </c>
      <c r="BB4">
        <f t="shared" si="0"/>
        <v>2.1645880320386963</v>
      </c>
      <c r="BC4">
        <f t="shared" si="0"/>
        <v>2.1645880320386963</v>
      </c>
      <c r="BD4">
        <f t="shared" si="0"/>
        <v>2.1645880320386963</v>
      </c>
      <c r="BE4">
        <f t="shared" si="0"/>
        <v>2.1645880320386963</v>
      </c>
      <c r="BF4">
        <f t="shared" si="0"/>
        <v>2.1645880320386963</v>
      </c>
      <c r="BG4">
        <f t="shared" si="0"/>
        <v>2.1645880320386963</v>
      </c>
      <c r="BH4">
        <f t="shared" si="0"/>
        <v>2.1645880320386963</v>
      </c>
      <c r="BI4">
        <f t="shared" si="0"/>
        <v>2.1645880320386963</v>
      </c>
      <c r="BJ4">
        <f t="shared" ref="BJ4:CD4" si="1">+BI4</f>
        <v>2.1645880320386963</v>
      </c>
      <c r="BK4">
        <f t="shared" si="1"/>
        <v>2.1645880320386963</v>
      </c>
      <c r="BL4">
        <f t="shared" si="1"/>
        <v>2.1645880320386963</v>
      </c>
      <c r="BM4">
        <f t="shared" si="1"/>
        <v>2.1645880320386963</v>
      </c>
      <c r="BN4">
        <f t="shared" si="1"/>
        <v>2.1645880320386963</v>
      </c>
      <c r="BO4">
        <f t="shared" si="1"/>
        <v>2.1645880320386963</v>
      </c>
      <c r="BP4">
        <f t="shared" si="1"/>
        <v>2.1645880320386963</v>
      </c>
      <c r="BQ4">
        <f t="shared" si="1"/>
        <v>2.1645880320386963</v>
      </c>
      <c r="BR4">
        <f t="shared" si="1"/>
        <v>2.1645880320386963</v>
      </c>
      <c r="BS4">
        <f t="shared" si="1"/>
        <v>2.1645880320386963</v>
      </c>
      <c r="BT4">
        <f t="shared" si="1"/>
        <v>2.1645880320386963</v>
      </c>
      <c r="BU4">
        <f t="shared" si="1"/>
        <v>2.1645880320386963</v>
      </c>
      <c r="BV4">
        <f t="shared" si="1"/>
        <v>2.1645880320386963</v>
      </c>
      <c r="BW4">
        <f t="shared" si="1"/>
        <v>2.1645880320386963</v>
      </c>
      <c r="BX4">
        <f t="shared" si="1"/>
        <v>2.1645880320386963</v>
      </c>
      <c r="BY4">
        <f t="shared" si="1"/>
        <v>2.1645880320386963</v>
      </c>
      <c r="BZ4">
        <f t="shared" si="1"/>
        <v>2.1645880320386963</v>
      </c>
      <c r="CA4">
        <f t="shared" si="1"/>
        <v>2.1645880320386963</v>
      </c>
      <c r="CB4">
        <f t="shared" si="1"/>
        <v>2.1645880320386963</v>
      </c>
      <c r="CC4">
        <f t="shared" si="1"/>
        <v>2.1645880320386963</v>
      </c>
      <c r="CD4">
        <f t="shared" si="1"/>
        <v>2.1645880320386963</v>
      </c>
    </row>
    <row r="5" spans="1:82" x14ac:dyDescent="0.3">
      <c r="AE5">
        <f>+År2024!W2</f>
        <v>60.610123105513168</v>
      </c>
      <c r="AF5">
        <f>+AE5</f>
        <v>60.610123105513168</v>
      </c>
      <c r="AG5">
        <f t="shared" ref="AG5:BA5" si="2">+AF5</f>
        <v>60.610123105513168</v>
      </c>
      <c r="AH5">
        <f t="shared" si="2"/>
        <v>60.610123105513168</v>
      </c>
      <c r="AI5">
        <f t="shared" si="2"/>
        <v>60.610123105513168</v>
      </c>
      <c r="AJ5">
        <f t="shared" si="2"/>
        <v>60.610123105513168</v>
      </c>
      <c r="AK5">
        <f t="shared" si="2"/>
        <v>60.610123105513168</v>
      </c>
      <c r="AL5">
        <f t="shared" si="2"/>
        <v>60.610123105513168</v>
      </c>
      <c r="AM5">
        <f t="shared" si="2"/>
        <v>60.610123105513168</v>
      </c>
      <c r="AN5">
        <f t="shared" si="2"/>
        <v>60.610123105513168</v>
      </c>
      <c r="AO5">
        <f t="shared" si="2"/>
        <v>60.610123105513168</v>
      </c>
      <c r="AP5">
        <f t="shared" si="2"/>
        <v>60.610123105513168</v>
      </c>
      <c r="AQ5">
        <f t="shared" si="2"/>
        <v>60.610123105513168</v>
      </c>
      <c r="AR5">
        <f t="shared" si="2"/>
        <v>60.610123105513168</v>
      </c>
      <c r="AS5">
        <f t="shared" si="2"/>
        <v>60.610123105513168</v>
      </c>
      <c r="AT5">
        <f t="shared" si="2"/>
        <v>60.610123105513168</v>
      </c>
      <c r="AU5">
        <f t="shared" si="2"/>
        <v>60.610123105513168</v>
      </c>
      <c r="AV5">
        <f t="shared" si="2"/>
        <v>60.610123105513168</v>
      </c>
      <c r="AW5">
        <f t="shared" si="2"/>
        <v>60.610123105513168</v>
      </c>
      <c r="AX5">
        <f t="shared" si="2"/>
        <v>60.610123105513168</v>
      </c>
      <c r="AY5">
        <f t="shared" si="2"/>
        <v>60.610123105513168</v>
      </c>
      <c r="AZ5">
        <f t="shared" si="2"/>
        <v>60.610123105513168</v>
      </c>
      <c r="BA5">
        <f t="shared" si="2"/>
        <v>60.610123105513168</v>
      </c>
      <c r="BB5">
        <f t="shared" ref="BB5:BI5" si="3">+BA5</f>
        <v>60.610123105513168</v>
      </c>
      <c r="BC5">
        <f t="shared" si="3"/>
        <v>60.610123105513168</v>
      </c>
      <c r="BD5">
        <f t="shared" si="3"/>
        <v>60.610123105513168</v>
      </c>
      <c r="BE5">
        <f t="shared" si="3"/>
        <v>60.610123105513168</v>
      </c>
      <c r="BF5">
        <f t="shared" si="3"/>
        <v>60.610123105513168</v>
      </c>
      <c r="BG5">
        <f t="shared" si="3"/>
        <v>60.610123105513168</v>
      </c>
      <c r="BH5">
        <f t="shared" si="3"/>
        <v>60.610123105513168</v>
      </c>
      <c r="BI5">
        <f t="shared" si="3"/>
        <v>60.610123105513168</v>
      </c>
      <c r="BJ5">
        <f t="shared" ref="BJ5:CD5" si="4">+BI5</f>
        <v>60.610123105513168</v>
      </c>
      <c r="BK5">
        <f t="shared" si="4"/>
        <v>60.610123105513168</v>
      </c>
      <c r="BL5">
        <f t="shared" si="4"/>
        <v>60.610123105513168</v>
      </c>
      <c r="BM5">
        <f t="shared" si="4"/>
        <v>60.610123105513168</v>
      </c>
      <c r="BN5">
        <f t="shared" si="4"/>
        <v>60.610123105513168</v>
      </c>
      <c r="BO5">
        <f t="shared" si="4"/>
        <v>60.610123105513168</v>
      </c>
      <c r="BP5">
        <f t="shared" si="4"/>
        <v>60.610123105513168</v>
      </c>
      <c r="BQ5">
        <f t="shared" si="4"/>
        <v>60.610123105513168</v>
      </c>
      <c r="BR5">
        <f t="shared" si="4"/>
        <v>60.610123105513168</v>
      </c>
      <c r="BS5">
        <f t="shared" si="4"/>
        <v>60.610123105513168</v>
      </c>
      <c r="BT5">
        <f t="shared" si="4"/>
        <v>60.610123105513168</v>
      </c>
      <c r="BU5">
        <f t="shared" si="4"/>
        <v>60.610123105513168</v>
      </c>
      <c r="BV5">
        <f t="shared" si="4"/>
        <v>60.610123105513168</v>
      </c>
      <c r="BW5">
        <f t="shared" si="4"/>
        <v>60.610123105513168</v>
      </c>
      <c r="BX5">
        <f t="shared" si="4"/>
        <v>60.610123105513168</v>
      </c>
      <c r="BY5">
        <f t="shared" si="4"/>
        <v>60.610123105513168</v>
      </c>
      <c r="BZ5">
        <f t="shared" si="4"/>
        <v>60.610123105513168</v>
      </c>
      <c r="CA5">
        <f t="shared" si="4"/>
        <v>60.610123105513168</v>
      </c>
      <c r="CB5">
        <f t="shared" si="4"/>
        <v>60.610123105513168</v>
      </c>
      <c r="CC5">
        <f t="shared" si="4"/>
        <v>60.610123105513168</v>
      </c>
      <c r="CD5">
        <f t="shared" si="4"/>
        <v>60.610123105513168</v>
      </c>
    </row>
    <row r="6" spans="1:82" x14ac:dyDescent="0.3">
      <c r="AE6">
        <v>1</v>
      </c>
      <c r="AF6">
        <f>1+AE6</f>
        <v>2</v>
      </c>
      <c r="AG6">
        <f t="shared" ref="AG6:AY6" si="5">1+AF6</f>
        <v>3</v>
      </c>
      <c r="AH6">
        <f t="shared" si="5"/>
        <v>4</v>
      </c>
      <c r="AI6">
        <f t="shared" si="5"/>
        <v>5</v>
      </c>
      <c r="AJ6">
        <f t="shared" si="5"/>
        <v>6</v>
      </c>
      <c r="AK6">
        <f t="shared" si="5"/>
        <v>7</v>
      </c>
      <c r="AL6">
        <f t="shared" si="5"/>
        <v>8</v>
      </c>
      <c r="AM6">
        <f t="shared" si="5"/>
        <v>9</v>
      </c>
      <c r="AN6">
        <f t="shared" si="5"/>
        <v>10</v>
      </c>
      <c r="AO6">
        <f t="shared" si="5"/>
        <v>11</v>
      </c>
      <c r="AP6">
        <f t="shared" si="5"/>
        <v>12</v>
      </c>
      <c r="AQ6">
        <f t="shared" si="5"/>
        <v>13</v>
      </c>
      <c r="AR6">
        <f t="shared" si="5"/>
        <v>14</v>
      </c>
      <c r="AS6">
        <f t="shared" si="5"/>
        <v>15</v>
      </c>
      <c r="AT6">
        <f t="shared" si="5"/>
        <v>16</v>
      </c>
      <c r="AU6">
        <f t="shared" si="5"/>
        <v>17</v>
      </c>
      <c r="AV6">
        <f t="shared" si="5"/>
        <v>18</v>
      </c>
      <c r="AW6">
        <f>1+AV6</f>
        <v>19</v>
      </c>
      <c r="AX6">
        <f t="shared" si="5"/>
        <v>20</v>
      </c>
      <c r="AY6">
        <f t="shared" si="5"/>
        <v>21</v>
      </c>
      <c r="AZ6">
        <f>1+AY6</f>
        <v>22</v>
      </c>
      <c r="BA6">
        <f>1+AZ6</f>
        <v>23</v>
      </c>
      <c r="BB6">
        <f t="shared" ref="BB6:BG6" si="6">1+BA6</f>
        <v>24</v>
      </c>
      <c r="BC6">
        <f t="shared" si="6"/>
        <v>25</v>
      </c>
      <c r="BD6">
        <f t="shared" si="6"/>
        <v>26</v>
      </c>
      <c r="BE6">
        <f t="shared" si="6"/>
        <v>27</v>
      </c>
      <c r="BF6">
        <f t="shared" si="6"/>
        <v>28</v>
      </c>
      <c r="BG6">
        <f t="shared" si="6"/>
        <v>29</v>
      </c>
      <c r="BH6">
        <f t="shared" ref="BH6:CD6" si="7">1+BG6</f>
        <v>30</v>
      </c>
      <c r="BI6">
        <f t="shared" si="7"/>
        <v>31</v>
      </c>
      <c r="BJ6">
        <f t="shared" si="7"/>
        <v>32</v>
      </c>
      <c r="BK6">
        <f t="shared" si="7"/>
        <v>33</v>
      </c>
      <c r="BL6">
        <f t="shared" si="7"/>
        <v>34</v>
      </c>
      <c r="BM6">
        <f t="shared" si="7"/>
        <v>35</v>
      </c>
      <c r="BN6">
        <f t="shared" si="7"/>
        <v>36</v>
      </c>
      <c r="BO6">
        <f t="shared" si="7"/>
        <v>37</v>
      </c>
      <c r="BP6">
        <f t="shared" si="7"/>
        <v>38</v>
      </c>
      <c r="BQ6">
        <f t="shared" si="7"/>
        <v>39</v>
      </c>
      <c r="BR6">
        <f t="shared" si="7"/>
        <v>40</v>
      </c>
      <c r="BS6">
        <f t="shared" si="7"/>
        <v>41</v>
      </c>
      <c r="BT6">
        <f t="shared" si="7"/>
        <v>42</v>
      </c>
      <c r="BU6">
        <f t="shared" si="7"/>
        <v>43</v>
      </c>
      <c r="BV6">
        <f t="shared" si="7"/>
        <v>44</v>
      </c>
      <c r="BW6">
        <f t="shared" si="7"/>
        <v>45</v>
      </c>
      <c r="BX6">
        <f t="shared" si="7"/>
        <v>46</v>
      </c>
      <c r="BY6">
        <f t="shared" si="7"/>
        <v>47</v>
      </c>
      <c r="BZ6">
        <f t="shared" si="7"/>
        <v>48</v>
      </c>
      <c r="CA6">
        <f t="shared" si="7"/>
        <v>49</v>
      </c>
      <c r="CB6">
        <f t="shared" si="7"/>
        <v>50</v>
      </c>
      <c r="CC6">
        <f t="shared" si="7"/>
        <v>51</v>
      </c>
      <c r="CD6">
        <f t="shared" si="7"/>
        <v>52</v>
      </c>
    </row>
    <row r="15" spans="1:82" x14ac:dyDescent="0.3">
      <c r="Q15" s="1">
        <f>+Total!AA7</f>
        <v>60.610123105513168</v>
      </c>
      <c r="R15" t="s">
        <v>59</v>
      </c>
    </row>
    <row r="33" spans="3:10" x14ac:dyDescent="0.3">
      <c r="C33" t="s">
        <v>60</v>
      </c>
      <c r="J33" t="s">
        <v>61</v>
      </c>
    </row>
    <row r="40" spans="3:10" x14ac:dyDescent="0.3">
      <c r="G40" s="5"/>
    </row>
    <row r="42" spans="3:10" x14ac:dyDescent="0.3">
      <c r="E42" s="4"/>
    </row>
  </sheetData>
  <mergeCells count="1">
    <mergeCell ref="H2:J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28"/>
  <sheetViews>
    <sheetView zoomScale="110" zoomScaleNormal="110" workbookViewId="0">
      <selection activeCell="V26" sqref="V26"/>
    </sheetView>
  </sheetViews>
  <sheetFormatPr baseColWidth="10" defaultColWidth="11.44140625" defaultRowHeight="14.4" x14ac:dyDescent="0.3"/>
  <cols>
    <col min="1" max="1" width="1.33203125" customWidth="1"/>
    <col min="2" max="2" width="5.44140625" customWidth="1"/>
    <col min="3" max="3" width="1.44140625" customWidth="1"/>
    <col min="4" max="4" width="5" customWidth="1"/>
    <col min="5" max="5" width="1.44140625" customWidth="1"/>
    <col min="6" max="6" width="9.33203125" customWidth="1"/>
    <col min="7" max="7" width="2" customWidth="1"/>
    <col min="8" max="8" width="9.44140625" style="2" customWidth="1"/>
    <col min="9" max="9" width="2.44140625" style="2" customWidth="1"/>
    <col min="10" max="10" width="7.6640625" style="56" customWidth="1"/>
    <col min="11" max="11" width="1.5546875" style="2" customWidth="1"/>
    <col min="12" max="12" width="7.109375" customWidth="1"/>
    <col min="13" max="13" width="1.5546875" customWidth="1"/>
    <col min="14" max="14" width="7" customWidth="1"/>
    <col min="15" max="15" width="6.33203125" customWidth="1"/>
    <col min="16" max="16" width="1" customWidth="1"/>
    <col min="17" max="17" width="6.6640625" customWidth="1"/>
    <col min="18" max="18" width="6.33203125" customWidth="1"/>
    <col min="19" max="19" width="6.88671875" customWidth="1"/>
    <col min="20" max="20" width="5.88671875" customWidth="1"/>
    <col min="21" max="21" width="1.33203125" customWidth="1"/>
    <col min="22" max="22" width="8.109375" customWidth="1"/>
    <col min="23" max="23" width="5.6640625" customWidth="1"/>
    <col min="24" max="24" width="0.44140625" customWidth="1"/>
    <col min="25" max="25" width="6.5546875" customWidth="1"/>
    <col min="26" max="26" width="1.44140625" customWidth="1"/>
    <col min="27" max="27" width="8.44140625" customWidth="1"/>
    <col min="28" max="28" width="5.33203125" customWidth="1"/>
    <col min="29" max="29" width="6.6640625" customWidth="1"/>
    <col min="30" max="30" width="1.33203125" customWidth="1"/>
    <col min="31" max="31" width="5.6640625" customWidth="1"/>
    <col min="32" max="32" width="1" customWidth="1"/>
    <col min="33" max="33" width="5" customWidth="1"/>
    <col min="34" max="34" width="1.6640625" customWidth="1"/>
    <col min="35" max="35" width="4.109375" customWidth="1"/>
    <col min="36" max="36" width="1.21875" customWidth="1"/>
    <col min="37" max="37" width="6" customWidth="1"/>
    <col min="38" max="38" width="2.109375" customWidth="1"/>
    <col min="39" max="39" width="6.33203125" customWidth="1"/>
  </cols>
  <sheetData>
    <row r="1" spans="1:40" x14ac:dyDescent="0.3">
      <c r="A1" s="16"/>
      <c r="B1" s="16"/>
      <c r="C1" s="16"/>
      <c r="D1" s="16"/>
      <c r="E1" s="16"/>
      <c r="F1" s="16"/>
      <c r="G1" s="16"/>
      <c r="H1" s="22"/>
      <c r="I1" s="22"/>
      <c r="J1" s="42"/>
      <c r="K1" s="22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7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ht="22.2" x14ac:dyDescent="0.35">
      <c r="A2" s="16"/>
      <c r="B2" s="16"/>
      <c r="C2" s="16"/>
      <c r="D2" s="16"/>
      <c r="E2" s="16"/>
      <c r="F2" s="26" t="s">
        <v>62</v>
      </c>
      <c r="G2" s="16"/>
      <c r="H2" s="22"/>
      <c r="I2" s="22"/>
      <c r="J2" s="42"/>
      <c r="K2" s="22"/>
      <c r="L2" s="16"/>
      <c r="M2" s="16"/>
      <c r="N2" s="80">
        <f>+År2024!B2</f>
        <v>2024</v>
      </c>
      <c r="O2" s="81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7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40" x14ac:dyDescent="0.3">
      <c r="A3" s="16"/>
      <c r="B3" s="16"/>
      <c r="C3" s="16"/>
      <c r="D3" s="16"/>
      <c r="E3" s="16"/>
      <c r="F3" s="16"/>
      <c r="G3" s="16"/>
      <c r="H3" s="22"/>
      <c r="I3" s="22"/>
      <c r="J3" s="42"/>
      <c r="K3" s="22"/>
      <c r="L3" s="16"/>
      <c r="M3" s="16"/>
      <c r="N3" s="16"/>
      <c r="O3" s="16"/>
      <c r="P3" s="16"/>
      <c r="Q3" s="16"/>
      <c r="R3" s="16"/>
      <c r="S3" s="17" t="s">
        <v>63</v>
      </c>
      <c r="T3" s="16"/>
      <c r="U3" s="16"/>
      <c r="V3" s="16"/>
      <c r="W3" s="16"/>
      <c r="X3" s="16"/>
      <c r="Y3" s="16"/>
      <c r="Z3" s="16"/>
      <c r="AA3" s="17" t="s">
        <v>64</v>
      </c>
      <c r="AB3" s="16"/>
      <c r="AC3" s="17" t="s">
        <v>71</v>
      </c>
      <c r="AD3" s="16"/>
      <c r="AE3" s="17" t="s">
        <v>71</v>
      </c>
      <c r="AF3" s="16"/>
      <c r="AG3" s="16"/>
      <c r="AH3" s="16"/>
      <c r="AI3" s="16"/>
      <c r="AJ3" s="16"/>
      <c r="AK3" s="16"/>
      <c r="AL3" s="16"/>
      <c r="AM3" s="16"/>
      <c r="AN3" s="16"/>
    </row>
    <row r="4" spans="1:40" x14ac:dyDescent="0.3">
      <c r="A4" s="16"/>
      <c r="B4" s="16"/>
      <c r="C4" s="16"/>
      <c r="D4" s="17"/>
      <c r="E4" s="17"/>
      <c r="F4" s="17"/>
      <c r="G4" s="17"/>
      <c r="H4" s="17"/>
      <c r="I4" s="17"/>
      <c r="J4" s="43" t="s">
        <v>65</v>
      </c>
      <c r="K4" s="17"/>
      <c r="L4" s="17" t="s">
        <v>66</v>
      </c>
      <c r="M4" s="17"/>
      <c r="N4" s="17" t="s">
        <v>67</v>
      </c>
      <c r="O4" s="17"/>
      <c r="P4" s="17"/>
      <c r="Q4" s="17" t="s">
        <v>68</v>
      </c>
      <c r="R4" s="17"/>
      <c r="S4" s="17" t="s">
        <v>69</v>
      </c>
      <c r="T4" s="17"/>
      <c r="U4" s="17"/>
      <c r="V4" s="17"/>
      <c r="W4" s="17"/>
      <c r="X4" s="17"/>
      <c r="Y4" s="17"/>
      <c r="Z4" s="17"/>
      <c r="AA4" s="17" t="s">
        <v>70</v>
      </c>
      <c r="AB4" s="17"/>
      <c r="AC4" s="17" t="s">
        <v>80</v>
      </c>
      <c r="AD4" s="17"/>
      <c r="AE4" s="17" t="s">
        <v>80</v>
      </c>
      <c r="AF4" s="17"/>
      <c r="AG4" s="17" t="s">
        <v>81</v>
      </c>
      <c r="AH4" s="17"/>
      <c r="AI4" s="17" t="s">
        <v>81</v>
      </c>
      <c r="AJ4" s="17"/>
      <c r="AK4" s="17" t="s">
        <v>72</v>
      </c>
      <c r="AL4" s="17"/>
      <c r="AM4" s="17"/>
      <c r="AN4" s="16"/>
    </row>
    <row r="5" spans="1:40" x14ac:dyDescent="0.3">
      <c r="A5" s="17"/>
      <c r="B5" s="17"/>
      <c r="C5" s="17"/>
      <c r="D5" s="17" t="s">
        <v>73</v>
      </c>
      <c r="E5" s="17"/>
      <c r="F5" s="17"/>
      <c r="G5" s="17"/>
      <c r="H5" s="17" t="s">
        <v>7</v>
      </c>
      <c r="I5" s="17"/>
      <c r="J5" s="43" t="s">
        <v>74</v>
      </c>
      <c r="K5" s="17"/>
      <c r="L5" s="18" t="s">
        <v>75</v>
      </c>
      <c r="M5" s="18"/>
      <c r="N5" s="17"/>
      <c r="O5" s="20" t="s">
        <v>76</v>
      </c>
      <c r="P5" s="20"/>
      <c r="Q5" s="17"/>
      <c r="R5" s="20" t="s">
        <v>76</v>
      </c>
      <c r="S5" s="17" t="s">
        <v>67</v>
      </c>
      <c r="T5" s="20" t="s">
        <v>77</v>
      </c>
      <c r="U5" s="20"/>
      <c r="V5" s="17" t="s">
        <v>78</v>
      </c>
      <c r="W5" s="20" t="s">
        <v>77</v>
      </c>
      <c r="X5" s="20"/>
      <c r="Y5" s="17" t="s">
        <v>79</v>
      </c>
      <c r="Z5" s="17"/>
      <c r="AA5" s="17"/>
      <c r="AB5" s="23" t="s">
        <v>212</v>
      </c>
      <c r="AC5" s="17">
        <v>1</v>
      </c>
      <c r="AD5" s="17"/>
      <c r="AE5" s="17">
        <v>2</v>
      </c>
      <c r="AF5" s="17"/>
      <c r="AG5" s="17">
        <v>1</v>
      </c>
      <c r="AH5" s="17"/>
      <c r="AI5" s="17">
        <v>2</v>
      </c>
      <c r="AJ5" s="17"/>
      <c r="AK5" s="17" t="s">
        <v>82</v>
      </c>
      <c r="AL5" s="17"/>
      <c r="AM5" s="17" t="s">
        <v>83</v>
      </c>
      <c r="AN5" s="16"/>
    </row>
    <row r="6" spans="1:40" x14ac:dyDescent="0.3">
      <c r="A6" s="16"/>
      <c r="B6" s="19">
        <f>+År2023!B2</f>
        <v>2023</v>
      </c>
      <c r="C6" s="16"/>
      <c r="D6" s="7">
        <f>+År2023!F2</f>
        <v>170</v>
      </c>
      <c r="E6" s="16"/>
      <c r="F6" s="7" t="s">
        <v>84</v>
      </c>
      <c r="G6" s="17"/>
      <c r="H6" s="41">
        <f>+År2023!H2</f>
        <v>1445714</v>
      </c>
      <c r="I6" s="17"/>
      <c r="J6" s="41">
        <f>+År2023!Y2</f>
        <v>476301</v>
      </c>
      <c r="K6" s="17"/>
      <c r="L6" s="8">
        <f>+År2023!I2</f>
        <v>84.325300176944253</v>
      </c>
      <c r="M6" s="18"/>
      <c r="N6" s="9">
        <f>+År2023!J2</f>
        <v>12.679091517194868</v>
      </c>
      <c r="O6" s="16"/>
      <c r="P6" s="20"/>
      <c r="Q6" s="9">
        <f>+År2023!K2</f>
        <v>14.863773371151597</v>
      </c>
      <c r="R6" s="16"/>
      <c r="S6" s="9">
        <f>+År2023!V2</f>
        <v>2.1846818539567288</v>
      </c>
      <c r="T6" s="16"/>
      <c r="U6" s="20"/>
      <c r="V6" s="9">
        <f>+År2023!M2</f>
        <v>58.748413945370544</v>
      </c>
      <c r="W6" s="16"/>
      <c r="X6" s="20"/>
      <c r="Y6" s="9">
        <f>+År2023!O2</f>
        <v>11.68082045283699</v>
      </c>
      <c r="Z6" s="17"/>
      <c r="AA6" s="10">
        <f>+År2023!W2</f>
        <v>60.5271706575436</v>
      </c>
      <c r="AB6" s="17"/>
      <c r="AC6" s="8">
        <f>+(År2023!P2)</f>
        <v>47.854997612457389</v>
      </c>
      <c r="AD6" s="17"/>
      <c r="AE6" s="8">
        <f>+År2023!Q2</f>
        <v>47.110086480351995</v>
      </c>
      <c r="AF6" s="17"/>
      <c r="AG6" s="11">
        <f>+År2023!R2</f>
        <v>126.43653319555663</v>
      </c>
      <c r="AH6" s="17"/>
      <c r="AI6" s="11">
        <f>+(År2023!S2)</f>
        <v>126.77317664903916</v>
      </c>
      <c r="AJ6" s="17"/>
      <c r="AK6" s="8">
        <f>+År2023!T2</f>
        <v>88.201936099741815</v>
      </c>
      <c r="AL6" s="17"/>
      <c r="AM6" s="8">
        <f>+År2023!U2</f>
        <v>84.549890018902815</v>
      </c>
      <c r="AN6" s="16"/>
    </row>
    <row r="7" spans="1:40" x14ac:dyDescent="0.3">
      <c r="A7" s="16"/>
      <c r="B7" s="19">
        <f>+År2024!B3</f>
        <v>2024</v>
      </c>
      <c r="C7" s="16"/>
      <c r="D7" s="7">
        <f>+År2024!F2</f>
        <v>170</v>
      </c>
      <c r="E7" s="16"/>
      <c r="F7" s="7"/>
      <c r="G7" s="17"/>
      <c r="H7" s="41">
        <f>+År2024!H2</f>
        <v>709229</v>
      </c>
      <c r="I7" s="17"/>
      <c r="J7" s="41">
        <f>+År2024!Y2</f>
        <v>229673</v>
      </c>
      <c r="K7" s="17"/>
      <c r="L7" s="8">
        <f>+År2024!I2</f>
        <v>82.864019801785346</v>
      </c>
      <c r="M7" s="18"/>
      <c r="N7" s="9">
        <f>+År2024!J2</f>
        <v>12.559003646323427</v>
      </c>
      <c r="O7" s="10">
        <f>+N7-N6</f>
        <v>-0.12008787087144057</v>
      </c>
      <c r="P7" s="20"/>
      <c r="Q7" s="9">
        <f>+År2024!K2</f>
        <v>14.814382222558203</v>
      </c>
      <c r="R7" s="10">
        <f>+Q7-Q6</f>
        <v>-4.9391148593393552E-2</v>
      </c>
      <c r="S7" s="9">
        <f>+År2024!V2</f>
        <v>2.2553785762347807</v>
      </c>
      <c r="T7" s="10">
        <f>+S7-S6</f>
        <v>7.0696722278051904E-2</v>
      </c>
      <c r="U7" s="20"/>
      <c r="V7" s="9">
        <f>+År2024!M2</f>
        <v>58.222400929023891</v>
      </c>
      <c r="W7" s="10">
        <f>+V7-V6</f>
        <v>-0.52601301634665276</v>
      </c>
      <c r="X7" s="20"/>
      <c r="Y7" s="9">
        <f>+År2024!O2</f>
        <v>11.463244369995342</v>
      </c>
      <c r="Z7" s="17"/>
      <c r="AA7" s="10">
        <f>+År2024!W2</f>
        <v>60.610123105513168</v>
      </c>
      <c r="AB7" s="10">
        <f>+AA7-AA6</f>
        <v>8.29524479695678E-2</v>
      </c>
      <c r="AC7" s="8">
        <f>+År2024!P2</f>
        <v>47.032151700413088</v>
      </c>
      <c r="AD7" s="17"/>
      <c r="AE7" s="8">
        <f>+År2024!Q2</f>
        <v>46.276323997353593</v>
      </c>
      <c r="AF7" s="17"/>
      <c r="AG7" s="11">
        <f>+År2024!R2</f>
        <v>131.3595099185647</v>
      </c>
      <c r="AH7" s="17"/>
      <c r="AI7" s="11">
        <f>+(År2024!S2)</f>
        <v>131.20201186885069</v>
      </c>
      <c r="AJ7" s="17"/>
      <c r="AK7" s="8">
        <f>+År2024!T2</f>
        <v>87.491386973466717</v>
      </c>
      <c r="AL7" s="17"/>
      <c r="AM7" s="8">
        <f>+År2024!U2</f>
        <v>83.713593747066625</v>
      </c>
      <c r="AN7" s="16"/>
    </row>
    <row r="8" spans="1:40" x14ac:dyDescent="0.3">
      <c r="A8" s="16"/>
      <c r="B8" s="16"/>
      <c r="C8" s="16"/>
      <c r="D8" s="16"/>
      <c r="E8" s="16"/>
      <c r="F8" s="16"/>
      <c r="G8" s="16"/>
      <c r="H8" s="42"/>
      <c r="I8" s="16"/>
      <c r="J8" s="42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7"/>
      <c r="AE8" s="17"/>
      <c r="AF8" s="17"/>
      <c r="AG8" s="16"/>
      <c r="AH8" s="16"/>
      <c r="AI8" s="16"/>
      <c r="AJ8" s="16"/>
      <c r="AK8" s="16"/>
      <c r="AL8" s="17"/>
      <c r="AM8" s="16"/>
      <c r="AN8" s="16"/>
    </row>
    <row r="9" spans="1:40" x14ac:dyDescent="0.3">
      <c r="A9" s="16"/>
      <c r="B9" s="19">
        <f>+År2023!B3</f>
        <v>2023</v>
      </c>
      <c r="C9" s="16"/>
      <c r="D9" s="7">
        <f>+År2023!F3</f>
        <v>176</v>
      </c>
      <c r="E9" s="16"/>
      <c r="F9" s="7" t="s">
        <v>85</v>
      </c>
      <c r="G9" s="17"/>
      <c r="H9" s="41">
        <f>+År2023!H3</f>
        <v>15350</v>
      </c>
      <c r="I9" s="17"/>
      <c r="J9" s="41">
        <f>+År2023!Y3</f>
        <v>0</v>
      </c>
      <c r="K9" s="17"/>
      <c r="L9" s="8">
        <f>+År2023!I3</f>
        <v>84.752256677525281</v>
      </c>
      <c r="M9" s="18"/>
      <c r="N9" s="9">
        <f>+År2023!J3</f>
        <v>12.91677133602172</v>
      </c>
      <c r="O9" s="16"/>
      <c r="P9" s="20"/>
      <c r="Q9" s="9">
        <f>+År2023!K3</f>
        <v>14.732923686818598</v>
      </c>
      <c r="R9" s="16"/>
      <c r="S9" s="9">
        <f>+År2023!V3</f>
        <v>1.8161523507968769</v>
      </c>
      <c r="T9" s="16"/>
      <c r="U9" s="20"/>
      <c r="V9" s="9">
        <f>+År2023!M3</f>
        <v>57.222675916749267</v>
      </c>
      <c r="W9" s="16"/>
      <c r="X9" s="20"/>
      <c r="Y9" s="9">
        <f>+År2023!O3</f>
        <v>11.755090176388991</v>
      </c>
      <c r="Z9" s="17"/>
      <c r="AA9" s="10">
        <f>+År2023!W3</f>
        <v>59.760065146579798</v>
      </c>
      <c r="AB9" s="16"/>
      <c r="AC9" s="8">
        <f>+(År2023!P3)</f>
        <v>47.642262455398438</v>
      </c>
      <c r="AD9" s="17"/>
      <c r="AE9" s="8">
        <f>+(År2023!Q3)</f>
        <v>46.996564255037995</v>
      </c>
      <c r="AF9" s="17"/>
      <c r="AG9" s="11">
        <f>+(År2023!P3+År2023!Q3)/2</f>
        <v>47.319413355218217</v>
      </c>
      <c r="AH9" s="17"/>
      <c r="AI9" s="11">
        <f>+(År2023!S3)</f>
        <v>119.23961154786284</v>
      </c>
      <c r="AJ9" s="17"/>
      <c r="AK9" s="8">
        <f>+År2023!R3</f>
        <v>121.07096134786916</v>
      </c>
      <c r="AL9" s="17"/>
      <c r="AM9" s="8">
        <f>+År2023!S3</f>
        <v>119.23961154786284</v>
      </c>
      <c r="AN9" s="16"/>
    </row>
    <row r="10" spans="1:40" x14ac:dyDescent="0.3">
      <c r="A10" s="16"/>
      <c r="B10" s="19">
        <f>+År2024!B4</f>
        <v>2024</v>
      </c>
      <c r="C10" s="16"/>
      <c r="D10" s="7">
        <f>+År2024!F4</f>
        <v>176</v>
      </c>
      <c r="E10" s="16"/>
      <c r="F10" s="7"/>
      <c r="G10" s="17"/>
      <c r="H10" s="41">
        <f>+År2024!H4</f>
        <v>15176</v>
      </c>
      <c r="I10" s="17"/>
      <c r="J10" s="41">
        <f>+År2024!Y3</f>
        <v>663</v>
      </c>
      <c r="K10" s="17"/>
      <c r="L10" s="8">
        <f>+År2024!I4</f>
        <v>83.844484053768383</v>
      </c>
      <c r="M10" s="18"/>
      <c r="N10" s="9">
        <f>+År2024!J4</f>
        <v>12.549329359165409</v>
      </c>
      <c r="O10" s="16"/>
      <c r="P10" s="20"/>
      <c r="Q10" s="9">
        <f>+År2024!K4</f>
        <v>14.345499689633751</v>
      </c>
      <c r="R10" s="16"/>
      <c r="S10" s="9">
        <f>+År2024!V4</f>
        <v>1.7961703304683421</v>
      </c>
      <c r="T10" s="16"/>
      <c r="U10" s="20"/>
      <c r="V10" s="9">
        <f>+År2024!M4</f>
        <v>56.656188702669048</v>
      </c>
      <c r="W10" s="16"/>
      <c r="X10" s="20"/>
      <c r="Y10" s="9">
        <f>+År2024!O4</f>
        <v>11.652451284597229</v>
      </c>
      <c r="Z10" s="17"/>
      <c r="AA10" s="10">
        <f>+År2024!W3</f>
        <v>61.633082706766949</v>
      </c>
      <c r="AB10" s="10">
        <f>+AA10-AA9</f>
        <v>1.8730175601871508</v>
      </c>
      <c r="AC10" s="8">
        <f>+(År2024!P4)</f>
        <v>47.312267196424145</v>
      </c>
      <c r="AD10" s="17"/>
      <c r="AE10" s="8">
        <f>+(År2024!Q4)</f>
        <v>46.62351042701092</v>
      </c>
      <c r="AF10" s="17"/>
      <c r="AG10" s="11">
        <f>+(År2024!R4)</f>
        <v>131.80846573982129</v>
      </c>
      <c r="AH10" s="17"/>
      <c r="AI10" s="11">
        <f>+(År2024!S4)</f>
        <v>129.50378552811219</v>
      </c>
      <c r="AJ10" s="17"/>
      <c r="AK10" s="8">
        <f>+År2024!T4</f>
        <v>86.505633279683252</v>
      </c>
      <c r="AL10" s="17"/>
      <c r="AM10" s="8">
        <f>+År2024!U4</f>
        <v>82.112764640336863</v>
      </c>
      <c r="AN10" s="16"/>
    </row>
    <row r="11" spans="1:40" x14ac:dyDescent="0.3">
      <c r="A11" s="16"/>
      <c r="B11" s="16"/>
      <c r="C11" s="16"/>
      <c r="D11" s="16"/>
      <c r="E11" s="16"/>
      <c r="F11" s="16"/>
      <c r="G11" s="17"/>
      <c r="H11" s="16"/>
      <c r="I11" s="17"/>
      <c r="J11" s="42"/>
      <c r="K11" s="17"/>
      <c r="L11" s="16"/>
      <c r="M11" s="18"/>
      <c r="N11" s="16"/>
      <c r="O11" s="16"/>
      <c r="P11" s="20"/>
      <c r="Q11" s="16"/>
      <c r="R11" s="16"/>
      <c r="S11" s="16"/>
      <c r="T11" s="16"/>
      <c r="U11" s="20"/>
      <c r="V11" s="16"/>
      <c r="W11" s="16"/>
      <c r="X11" s="16"/>
      <c r="Y11" s="16"/>
      <c r="Z11" s="17"/>
      <c r="AA11" s="16"/>
      <c r="AB11" s="16"/>
      <c r="AC11" s="16"/>
      <c r="AD11" s="17"/>
      <c r="AE11" s="17"/>
      <c r="AF11" s="17"/>
      <c r="AG11" s="16"/>
      <c r="AH11" s="17"/>
      <c r="AI11" s="17"/>
      <c r="AJ11" s="17"/>
      <c r="AK11" s="16"/>
      <c r="AL11" s="17"/>
      <c r="AM11" s="16"/>
      <c r="AN11" s="16"/>
    </row>
    <row r="12" spans="1:40" x14ac:dyDescent="0.3">
      <c r="A12" s="16"/>
      <c r="B12" s="16"/>
      <c r="C12" s="16"/>
      <c r="D12" s="16"/>
      <c r="E12" s="16"/>
      <c r="F12" s="16"/>
      <c r="G12" s="17"/>
      <c r="H12" s="16"/>
      <c r="I12" s="17"/>
      <c r="J12" s="42"/>
      <c r="K12" s="17"/>
      <c r="L12" s="16"/>
      <c r="M12" s="18"/>
      <c r="N12" s="16"/>
      <c r="O12" s="16"/>
      <c r="P12" s="20"/>
      <c r="Q12" s="16"/>
      <c r="R12" s="16"/>
      <c r="S12" s="16"/>
      <c r="T12" s="16"/>
      <c r="U12" s="20"/>
      <c r="V12" s="16"/>
      <c r="W12" s="16"/>
      <c r="X12" s="16"/>
      <c r="Y12" s="16"/>
      <c r="Z12" s="17"/>
      <c r="AA12" s="16"/>
      <c r="AB12" s="16"/>
      <c r="AC12" s="16"/>
      <c r="AD12" s="17"/>
      <c r="AE12" s="17"/>
      <c r="AF12" s="17"/>
      <c r="AG12" s="16"/>
      <c r="AH12" s="17"/>
      <c r="AI12" s="17"/>
      <c r="AJ12" s="17"/>
      <c r="AK12" s="16"/>
      <c r="AL12" s="16"/>
      <c r="AM12" s="16"/>
      <c r="AN12" s="16"/>
    </row>
    <row r="13" spans="1:40" x14ac:dyDescent="0.3">
      <c r="A13" s="16"/>
      <c r="B13" s="16"/>
      <c r="C13" s="16"/>
      <c r="D13" s="16"/>
      <c r="E13" s="16"/>
      <c r="F13" s="16"/>
      <c r="G13" s="17"/>
      <c r="H13" s="16"/>
      <c r="I13" s="16"/>
      <c r="J13" s="42"/>
      <c r="K13" s="16"/>
      <c r="L13" s="17" t="str">
        <f>+L4</f>
        <v>Slakte-</v>
      </c>
      <c r="M13" s="17"/>
      <c r="N13" s="17"/>
      <c r="O13" s="17"/>
      <c r="P13" s="17"/>
      <c r="Q13" s="17"/>
      <c r="R13" s="17"/>
      <c r="S13" s="17" t="str">
        <f>+S4</f>
        <v>Fett2-</v>
      </c>
      <c r="T13" s="17"/>
      <c r="U13" s="17"/>
      <c r="V13" s="17"/>
      <c r="W13" s="17"/>
      <c r="X13" s="17"/>
      <c r="Y13" s="17"/>
      <c r="Z13" s="17"/>
      <c r="AA13" s="17" t="str">
        <f>+AA3</f>
        <v>Avregnet</v>
      </c>
      <c r="AB13" s="16"/>
      <c r="AC13" s="17" t="str">
        <f>+AC4</f>
        <v>farge</v>
      </c>
      <c r="AD13" s="17"/>
      <c r="AE13" s="17" t="s">
        <v>80</v>
      </c>
      <c r="AF13" s="17"/>
      <c r="AG13" s="17"/>
      <c r="AH13" s="17"/>
      <c r="AI13" s="17"/>
      <c r="AJ13" s="17"/>
      <c r="AK13" s="17" t="str">
        <f>+AK4</f>
        <v>Sidetykkelse</v>
      </c>
      <c r="AL13" s="17"/>
      <c r="AM13" s="17"/>
      <c r="AN13" s="16"/>
    </row>
    <row r="14" spans="1:40" x14ac:dyDescent="0.3">
      <c r="A14" s="16"/>
      <c r="B14" s="16"/>
      <c r="C14" s="16"/>
      <c r="D14" s="16"/>
      <c r="E14" s="16"/>
      <c r="F14" s="17" t="s">
        <v>86</v>
      </c>
      <c r="G14" s="16"/>
      <c r="H14" s="16"/>
      <c r="I14" s="16"/>
      <c r="J14" s="42"/>
      <c r="K14" s="16"/>
      <c r="L14" s="17" t="str">
        <f>+L5</f>
        <v>vekt</v>
      </c>
      <c r="M14" s="17"/>
      <c r="N14" s="17" t="str">
        <f>+N4</f>
        <v>Fett1</v>
      </c>
      <c r="O14" s="17"/>
      <c r="P14" s="17"/>
      <c r="Q14" s="17" t="str">
        <f>+Q4</f>
        <v>Fett2</v>
      </c>
      <c r="R14" s="17"/>
      <c r="S14" s="17" t="str">
        <f>+S5</f>
        <v>Fett1</v>
      </c>
      <c r="T14" s="17"/>
      <c r="U14" s="17"/>
      <c r="V14" s="17" t="str">
        <f>+V5</f>
        <v>Kjøtt2</v>
      </c>
      <c r="W14" s="16"/>
      <c r="X14" s="16"/>
      <c r="Y14" s="17" t="str">
        <f>+Y5</f>
        <v>Totif</v>
      </c>
      <c r="Z14" s="17"/>
      <c r="AA14" s="17" t="str">
        <f>+AA4</f>
        <v>Kjøtt%</v>
      </c>
      <c r="AB14" s="16"/>
      <c r="AC14" s="17">
        <f>+AC5</f>
        <v>1</v>
      </c>
      <c r="AD14" s="17"/>
      <c r="AE14" s="17">
        <v>2</v>
      </c>
      <c r="AF14" s="17"/>
      <c r="AG14" s="17">
        <f>+AG5</f>
        <v>1</v>
      </c>
      <c r="AH14" s="16"/>
      <c r="AI14" s="17">
        <v>2</v>
      </c>
      <c r="AJ14" s="16"/>
      <c r="AK14" s="17" t="str">
        <f>+AK5</f>
        <v>Pkt 1</v>
      </c>
      <c r="AL14" s="17"/>
      <c r="AM14" s="17" t="str">
        <f>+AM5</f>
        <v>Pkt 2</v>
      </c>
      <c r="AN14" s="16"/>
    </row>
    <row r="15" spans="1:40" x14ac:dyDescent="0.3">
      <c r="A15" s="16"/>
      <c r="B15" s="16"/>
      <c r="C15" s="16"/>
      <c r="D15" s="16"/>
      <c r="E15" s="16"/>
      <c r="F15" s="17"/>
      <c r="G15" s="16"/>
      <c r="H15" s="17">
        <v>2021</v>
      </c>
      <c r="I15" s="16"/>
      <c r="J15" s="42"/>
      <c r="K15" s="16"/>
      <c r="L15" s="28">
        <f>+År2021!I2</f>
        <v>84.312680418618015</v>
      </c>
      <c r="M15" s="17"/>
      <c r="N15" s="28">
        <f>+År2021!J2</f>
        <v>12.510620906752012</v>
      </c>
      <c r="O15" s="17"/>
      <c r="P15" s="17"/>
      <c r="Q15" s="28">
        <f>+År2021!K2</f>
        <v>14.630137193744725</v>
      </c>
      <c r="R15" s="17"/>
      <c r="S15" s="28">
        <f>+Q15-N15</f>
        <v>2.1195162869927131</v>
      </c>
      <c r="T15" s="17"/>
      <c r="U15" s="17"/>
      <c r="V15" s="28">
        <f>+År2021!L2</f>
        <v>59.442551967952539</v>
      </c>
      <c r="W15" s="17"/>
      <c r="X15" s="17"/>
      <c r="Y15" s="28">
        <f>+År2021!M2</f>
        <v>11.786152041515081</v>
      </c>
      <c r="Z15" s="17"/>
      <c r="AA15" s="10">
        <f>+År2021!U2</f>
        <v>60.714422731990247</v>
      </c>
      <c r="AB15" s="16"/>
      <c r="AC15" s="8">
        <f>+(År2021!N2*2+År2021!O2*3)/5</f>
        <v>46.758918622433008</v>
      </c>
      <c r="AD15" s="17"/>
      <c r="AE15" s="17"/>
      <c r="AF15" s="17"/>
      <c r="AG15" s="6">
        <f>+(År2021!P2+År2021!Q2)/2</f>
        <v>132.89328453978257</v>
      </c>
      <c r="AH15" s="16"/>
      <c r="AI15" s="6">
        <f>+(År2021!Q2+År2021!R2)/2</f>
        <v>112.59092912439523</v>
      </c>
      <c r="AJ15" s="17"/>
      <c r="AK15" s="29">
        <f>+År2021!R2</f>
        <v>91.784176402018431</v>
      </c>
      <c r="AL15" s="17"/>
      <c r="AM15" s="29">
        <f>+År2021!S2</f>
        <v>85.803209911142559</v>
      </c>
      <c r="AN15" s="16"/>
    </row>
    <row r="16" spans="1:40" x14ac:dyDescent="0.3">
      <c r="A16" s="16"/>
      <c r="B16" s="16"/>
      <c r="C16" s="16"/>
      <c r="D16" s="16"/>
      <c r="E16" s="16"/>
      <c r="F16" s="17"/>
      <c r="G16" s="16"/>
      <c r="H16" s="17">
        <v>2022</v>
      </c>
      <c r="I16" s="16"/>
      <c r="J16" s="42"/>
      <c r="K16" s="16"/>
      <c r="L16" s="28">
        <f>+År2022!I2</f>
        <v>85.080479059354559</v>
      </c>
      <c r="M16" s="17"/>
      <c r="N16" s="28">
        <f>+År2022!J2</f>
        <v>12.6911132645207</v>
      </c>
      <c r="O16" s="17"/>
      <c r="P16" s="17"/>
      <c r="Q16" s="28">
        <f>+År2022!K2</f>
        <v>14.828037518567623</v>
      </c>
      <c r="R16" s="17"/>
      <c r="S16" s="28">
        <f>+Q16-N16</f>
        <v>2.1369242540469227</v>
      </c>
      <c r="T16" s="17"/>
      <c r="U16" s="17"/>
      <c r="V16" s="28">
        <f>+År2022!L2</f>
        <v>59.879066570330544</v>
      </c>
      <c r="W16" s="17"/>
      <c r="X16" s="17"/>
      <c r="Y16" s="28">
        <f>+År2022!M2</f>
        <v>11.919211170227577</v>
      </c>
      <c r="Z16" s="17"/>
      <c r="AA16" s="10">
        <f>+År2022!U2</f>
        <v>60.681597062872882</v>
      </c>
      <c r="AB16" s="16"/>
      <c r="AC16" s="8">
        <f>+År2022!N2</f>
        <v>47.885733037845199</v>
      </c>
      <c r="AD16" s="17"/>
      <c r="AE16" s="8">
        <f>+År2022!O2</f>
        <v>47.101835101712339</v>
      </c>
      <c r="AF16" s="17"/>
      <c r="AG16" s="6">
        <f>+År2022!P2</f>
        <v>130.1998898847369</v>
      </c>
      <c r="AH16" s="16"/>
      <c r="AI16" s="6">
        <f>+År2022!Q2</f>
        <v>130.56310186451756</v>
      </c>
      <c r="AJ16" s="17"/>
      <c r="AK16" s="29">
        <f>+År2022!R2</f>
        <v>87.320351347392815</v>
      </c>
      <c r="AL16" s="17"/>
      <c r="AM16" s="29">
        <f>+År2022!S2</f>
        <v>85.751420679927293</v>
      </c>
      <c r="AN16" s="16"/>
    </row>
    <row r="17" spans="1:40" x14ac:dyDescent="0.3">
      <c r="A17" s="16"/>
      <c r="B17" s="16"/>
      <c r="C17" s="16"/>
      <c r="D17" s="16"/>
      <c r="E17" s="16"/>
      <c r="F17" s="16"/>
      <c r="G17" s="16"/>
      <c r="H17" s="16"/>
      <c r="I17" s="16"/>
      <c r="J17" s="4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7"/>
      <c r="AM17" s="16"/>
      <c r="AN17" s="16"/>
    </row>
    <row r="18" spans="1:40" x14ac:dyDescent="0.3"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40" x14ac:dyDescent="0.3">
      <c r="H19" s="56">
        <f>+H7+H10</f>
        <v>724405</v>
      </c>
      <c r="I1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40" x14ac:dyDescent="0.3"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40" x14ac:dyDescent="0.3">
      <c r="D21" s="16"/>
      <c r="E21" s="16"/>
      <c r="F21" s="17"/>
      <c r="G21" s="17"/>
      <c r="H21" s="17"/>
      <c r="I21" s="17"/>
      <c r="J21" s="17" t="s">
        <v>87</v>
      </c>
      <c r="K21" s="17"/>
      <c r="L21" s="17" t="s">
        <v>87</v>
      </c>
      <c r="M21" s="17"/>
      <c r="N21" s="17"/>
      <c r="O21" s="17"/>
      <c r="P21" s="17"/>
      <c r="Q21" s="17"/>
      <c r="R21" s="32" t="s">
        <v>59</v>
      </c>
      <c r="S21" s="61"/>
      <c r="T21" s="1"/>
      <c r="U21" s="1"/>
      <c r="V21" s="1"/>
      <c r="W21" s="1"/>
      <c r="X21" s="1"/>
      <c r="Y21" s="1"/>
      <c r="Z21" s="1"/>
      <c r="AA21" s="1"/>
      <c r="AB21" s="1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40" x14ac:dyDescent="0.3">
      <c r="D22" s="16"/>
      <c r="E22" s="16"/>
      <c r="F22" s="3" t="s">
        <v>88</v>
      </c>
      <c r="G22" s="17"/>
      <c r="H22" s="29" t="s">
        <v>65</v>
      </c>
      <c r="I22" s="17"/>
      <c r="J22" s="45" t="s">
        <v>68</v>
      </c>
      <c r="K22" s="17"/>
      <c r="L22" s="28" t="s">
        <v>78</v>
      </c>
      <c r="M22" s="17"/>
      <c r="N22" s="28" t="s">
        <v>70</v>
      </c>
      <c r="O22" s="17"/>
      <c r="P22" s="17"/>
      <c r="Q22" s="17"/>
      <c r="R22" s="32" t="s">
        <v>89</v>
      </c>
      <c r="S22" s="61"/>
      <c r="T22" s="1"/>
      <c r="U22" s="1"/>
      <c r="V22" s="1"/>
      <c r="W22" s="1"/>
      <c r="X22" s="1"/>
      <c r="Y22" s="1"/>
      <c r="Z22" s="1"/>
      <c r="AA22" s="1"/>
      <c r="AB22" s="1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40" x14ac:dyDescent="0.3"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6"/>
      <c r="O23" s="17"/>
      <c r="P23" s="17"/>
      <c r="Q23" s="17"/>
      <c r="R23" s="17"/>
      <c r="S23" s="61"/>
      <c r="T23" s="1"/>
      <c r="U23" s="1"/>
      <c r="V23" s="1"/>
      <c r="W23" s="1"/>
      <c r="X23" s="1"/>
      <c r="Y23" s="1"/>
      <c r="Z23" s="1"/>
      <c r="AA23" s="1"/>
      <c r="AB23" s="1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40" x14ac:dyDescent="0.3">
      <c r="D24" s="16"/>
      <c r="E24" s="16"/>
      <c r="F24" s="3" t="s">
        <v>90</v>
      </c>
      <c r="G24" s="16"/>
      <c r="H24" s="45">
        <f>+År2024!Z2</f>
        <v>481188</v>
      </c>
      <c r="I24" s="17"/>
      <c r="J24" s="60">
        <f>+År2023!K2</f>
        <v>14.863773371151597</v>
      </c>
      <c r="K24" s="17"/>
      <c r="L24" s="28">
        <f>+År2023!M2</f>
        <v>58.748413945370544</v>
      </c>
      <c r="M24" s="17"/>
      <c r="N24" s="28">
        <f>+År2024!AA2</f>
        <v>60.682743543064241</v>
      </c>
      <c r="O24" s="17"/>
      <c r="P24" s="17"/>
      <c r="Q24" s="17"/>
      <c r="R24" s="29">
        <f>100*H24/H27</f>
        <v>67.846633456894736</v>
      </c>
      <c r="S24" s="61"/>
      <c r="T24" s="1"/>
      <c r="U24" s="1"/>
      <c r="V24" s="1"/>
      <c r="W24" s="1"/>
      <c r="X24" s="1"/>
      <c r="Y24" s="1"/>
      <c r="Z24" s="1"/>
      <c r="AA24" s="1"/>
      <c r="AB24" s="1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40" x14ac:dyDescent="0.3">
      <c r="D25" s="16"/>
      <c r="E25" s="16"/>
      <c r="F25" s="3" t="s">
        <v>74</v>
      </c>
      <c r="G25" s="16"/>
      <c r="H25" s="45">
        <f>+H27-H24</f>
        <v>228041</v>
      </c>
      <c r="I25" s="17"/>
      <c r="J25" s="60">
        <f>+År2023!L2</f>
        <v>14.358930027038088</v>
      </c>
      <c r="K25" s="17"/>
      <c r="L25" s="28">
        <f>+År2023!N2</f>
        <v>59.036753317161583</v>
      </c>
      <c r="M25" s="17"/>
      <c r="N25" s="28">
        <f>+År2024!AB2</f>
        <v>60.724695545405851</v>
      </c>
      <c r="O25" s="17"/>
      <c r="P25" s="17"/>
      <c r="Q25" s="17"/>
      <c r="R25" s="29">
        <f>100*H25/H27</f>
        <v>32.153366543105257</v>
      </c>
      <c r="S25" s="61"/>
      <c r="T25" s="1"/>
      <c r="U25" s="1"/>
      <c r="V25" s="1"/>
      <c r="W25" s="1"/>
      <c r="X25" s="1"/>
      <c r="Y25" s="1"/>
      <c r="Z25" s="1"/>
      <c r="AA25" s="1"/>
      <c r="AB25" s="1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40" x14ac:dyDescent="0.3">
      <c r="D26" s="16"/>
      <c r="E26" s="16"/>
      <c r="F26" s="17"/>
      <c r="G26" s="16"/>
      <c r="H26" s="42"/>
      <c r="I26" s="16"/>
      <c r="J26" s="16"/>
      <c r="K26" s="16"/>
      <c r="L26" s="16"/>
      <c r="M26" s="17"/>
      <c r="N26" s="16"/>
      <c r="O26" s="17"/>
      <c r="P26" s="17"/>
      <c r="Q26" s="17"/>
      <c r="R26" s="17"/>
      <c r="S26" s="61"/>
      <c r="T26" s="1"/>
      <c r="U26" s="1"/>
      <c r="V26" s="1"/>
      <c r="W26" s="1"/>
      <c r="X26" s="1"/>
      <c r="Y26" s="1"/>
      <c r="Z26" s="1"/>
      <c r="AA26" s="1"/>
      <c r="AB26" s="1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40" x14ac:dyDescent="0.3">
      <c r="D27" s="16"/>
      <c r="E27" s="16"/>
      <c r="F27" s="3" t="s">
        <v>91</v>
      </c>
      <c r="G27" s="16"/>
      <c r="H27" s="45">
        <f>+H7</f>
        <v>709229</v>
      </c>
      <c r="I27" s="16"/>
      <c r="J27" s="16"/>
      <c r="K27" s="16"/>
      <c r="L27" s="16"/>
      <c r="M27" s="16"/>
      <c r="N27" s="16"/>
      <c r="O27" s="17"/>
      <c r="P27" s="17"/>
      <c r="Q27" s="17"/>
      <c r="R27" s="28">
        <f>SUM(R24:R26)</f>
        <v>100</v>
      </c>
      <c r="S27" s="61"/>
      <c r="T27" s="1"/>
      <c r="U27" s="1"/>
      <c r="V27" s="1"/>
      <c r="W27" s="1"/>
      <c r="X27" s="1"/>
      <c r="Y27" s="1"/>
      <c r="Z27" s="1"/>
      <c r="AA27" s="1"/>
      <c r="AB27" s="1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40" x14ac:dyDescent="0.3"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7"/>
      <c r="Q28" s="17"/>
      <c r="R28" s="17"/>
      <c r="S28" s="61"/>
      <c r="T28" s="1"/>
      <c r="U28" s="1"/>
      <c r="V28" s="1"/>
      <c r="W28" s="1"/>
      <c r="X28" s="1"/>
      <c r="Y28" s="1"/>
      <c r="Z28" s="1"/>
      <c r="AA28" s="1"/>
      <c r="AB28" s="1"/>
      <c r="AC28" s="2"/>
      <c r="AD28" s="2"/>
      <c r="AE28" s="2"/>
      <c r="AF28" s="2"/>
      <c r="AG28" s="2"/>
      <c r="AH28" s="2"/>
      <c r="AI28" s="2"/>
      <c r="AJ28" s="2"/>
      <c r="AK28" s="2"/>
      <c r="AL28" s="2"/>
    </row>
  </sheetData>
  <mergeCells count="1">
    <mergeCell ref="N2:O2"/>
  </mergeCells>
  <conditionalFormatting sqref="O7 R7 T7 W7 AB7">
    <cfRule type="cellIs" dxfId="211" priority="34" operator="lessThan">
      <formula>0</formula>
    </cfRule>
    <cfRule type="cellIs" dxfId="210" priority="35" operator="greaterThan">
      <formula>0</formula>
    </cfRule>
  </conditionalFormatting>
  <conditionalFormatting sqref="AB10">
    <cfRule type="cellIs" dxfId="209" priority="3" operator="lessThan">
      <formula>0</formula>
    </cfRule>
    <cfRule type="cellIs" dxfId="208" priority="4" operator="greaterThan">
      <formula>0</formula>
    </cfRule>
  </conditionalFormatting>
  <pageMargins left="0.7" right="0.7" top="0.75" bottom="0.75" header="0.3" footer="0.3"/>
  <pageSetup paperSize="9" scale="76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999A2-72B8-47B9-8CF4-C4FA940E7169}">
  <sheetPr>
    <pageSetUpPr fitToPage="1"/>
  </sheetPr>
  <dimension ref="A1:AK19"/>
  <sheetViews>
    <sheetView zoomScale="110" zoomScaleNormal="110" workbookViewId="0">
      <selection activeCell="I19" sqref="I19"/>
    </sheetView>
  </sheetViews>
  <sheetFormatPr baseColWidth="10" defaultColWidth="11.44140625" defaultRowHeight="14.4" x14ac:dyDescent="0.3"/>
  <cols>
    <col min="1" max="1" width="1.33203125" customWidth="1"/>
    <col min="2" max="2" width="5.44140625" customWidth="1"/>
    <col min="3" max="3" width="1.44140625" customWidth="1"/>
    <col min="4" max="4" width="5" customWidth="1"/>
    <col min="5" max="5" width="1.44140625" customWidth="1"/>
    <col min="6" max="6" width="9.33203125" customWidth="1"/>
    <col min="7" max="7" width="2" customWidth="1"/>
    <col min="8" max="8" width="9.44140625" style="2" customWidth="1"/>
    <col min="9" max="9" width="2.44140625" style="2" customWidth="1"/>
    <col min="10" max="10" width="7.6640625" style="56" customWidth="1"/>
    <col min="11" max="11" width="1.5546875" style="2" customWidth="1"/>
    <col min="12" max="12" width="7.109375" customWidth="1"/>
    <col min="13" max="13" width="1.5546875" customWidth="1"/>
    <col min="14" max="14" width="7" customWidth="1"/>
    <col min="15" max="15" width="6.33203125" customWidth="1"/>
    <col min="16" max="16" width="1" customWidth="1"/>
    <col min="17" max="17" width="6.6640625" customWidth="1"/>
    <col min="18" max="18" width="6.33203125" customWidth="1"/>
    <col min="19" max="19" width="6.88671875" customWidth="1"/>
    <col min="20" max="20" width="5.88671875" customWidth="1"/>
    <col min="21" max="21" width="1.33203125" customWidth="1"/>
    <col min="22" max="22" width="8.109375" customWidth="1"/>
    <col min="23" max="23" width="5.6640625" customWidth="1"/>
    <col min="24" max="24" width="0.44140625" customWidth="1"/>
    <col min="25" max="25" width="6.5546875" customWidth="1"/>
    <col min="26" max="26" width="1.44140625" customWidth="1"/>
    <col min="27" max="27" width="8.44140625" customWidth="1"/>
    <col min="28" max="28" width="2.5546875" customWidth="1"/>
    <col min="29" max="29" width="6.6640625" customWidth="1"/>
    <col min="30" max="30" width="4.6640625" customWidth="1"/>
    <col min="31" max="31" width="1.33203125" customWidth="1"/>
    <col min="32" max="33" width="6" customWidth="1"/>
    <col min="34" max="34" width="1.6640625" customWidth="1"/>
    <col min="35" max="35" width="6" customWidth="1"/>
    <col min="36" max="36" width="6.33203125" customWidth="1"/>
  </cols>
  <sheetData>
    <row r="1" spans="1:37" x14ac:dyDescent="0.3">
      <c r="A1" s="16"/>
      <c r="B1" s="16"/>
      <c r="C1" s="16"/>
      <c r="D1" s="16"/>
      <c r="E1" s="16"/>
      <c r="F1" s="16"/>
      <c r="G1" s="16"/>
      <c r="H1" s="22"/>
      <c r="I1" s="22"/>
      <c r="J1" s="42"/>
      <c r="K1" s="22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7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25.8" x14ac:dyDescent="0.5">
      <c r="A2" s="16"/>
      <c r="B2" s="16"/>
      <c r="C2" s="16"/>
      <c r="D2" s="16"/>
      <c r="E2" s="16"/>
      <c r="F2" s="26" t="s">
        <v>62</v>
      </c>
      <c r="G2" s="16"/>
      <c r="H2" s="22"/>
      <c r="I2" s="22"/>
      <c r="J2" s="42"/>
      <c r="K2" s="22"/>
      <c r="L2" s="16"/>
      <c r="M2" s="16"/>
      <c r="N2" s="80">
        <f>+År2024!B2</f>
        <v>2024</v>
      </c>
      <c r="O2" s="81"/>
      <c r="P2" s="16"/>
      <c r="Q2" s="16"/>
      <c r="R2" s="16"/>
      <c r="S2" s="16"/>
      <c r="T2" s="16"/>
      <c r="U2" s="16"/>
      <c r="V2" s="65" t="s">
        <v>92</v>
      </c>
      <c r="W2" s="16"/>
      <c r="X2" s="16"/>
      <c r="Y2" s="16"/>
      <c r="Z2" s="16"/>
      <c r="AA2" s="17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x14ac:dyDescent="0.3">
      <c r="A3" s="16"/>
      <c r="B3" s="16"/>
      <c r="C3" s="16"/>
      <c r="D3" s="16"/>
      <c r="E3" s="16"/>
      <c r="F3" s="16"/>
      <c r="G3" s="16"/>
      <c r="H3" s="22"/>
      <c r="I3" s="22"/>
      <c r="J3" s="42"/>
      <c r="K3" s="22"/>
      <c r="L3" s="16"/>
      <c r="M3" s="16"/>
      <c r="N3" s="16"/>
      <c r="O3" s="16"/>
      <c r="P3" s="16"/>
      <c r="Q3" s="16"/>
      <c r="R3" s="16"/>
      <c r="S3" s="17" t="s">
        <v>63</v>
      </c>
      <c r="T3" s="16"/>
      <c r="U3" s="16"/>
      <c r="V3" s="16"/>
      <c r="W3" s="16"/>
      <c r="X3" s="16"/>
      <c r="Y3" s="16"/>
      <c r="Z3" s="16"/>
      <c r="AA3" s="17" t="s">
        <v>64</v>
      </c>
      <c r="AB3" s="16"/>
      <c r="AC3" s="17" t="s">
        <v>71</v>
      </c>
      <c r="AD3" s="16"/>
      <c r="AE3" s="16"/>
      <c r="AF3" s="16"/>
      <c r="AG3" s="16"/>
      <c r="AH3" s="16"/>
      <c r="AI3" s="16"/>
      <c r="AJ3" s="16"/>
      <c r="AK3" s="16"/>
    </row>
    <row r="4" spans="1:37" x14ac:dyDescent="0.3">
      <c r="A4" s="16"/>
      <c r="B4" s="16"/>
      <c r="C4" s="16"/>
      <c r="D4" s="17"/>
      <c r="E4" s="17"/>
      <c r="F4" s="17"/>
      <c r="G4" s="17"/>
      <c r="H4" s="17"/>
      <c r="I4" s="17"/>
      <c r="J4" s="43" t="s">
        <v>65</v>
      </c>
      <c r="K4" s="17"/>
      <c r="L4" s="17" t="s">
        <v>66</v>
      </c>
      <c r="M4" s="17"/>
      <c r="N4" s="17" t="s">
        <v>67</v>
      </c>
      <c r="O4" s="17"/>
      <c r="P4" s="17"/>
      <c r="Q4" s="17" t="s">
        <v>68</v>
      </c>
      <c r="R4" s="17"/>
      <c r="S4" s="17" t="s">
        <v>69</v>
      </c>
      <c r="T4" s="17"/>
      <c r="U4" s="17"/>
      <c r="V4" s="17"/>
      <c r="W4" s="17"/>
      <c r="X4" s="17"/>
      <c r="Y4" s="17"/>
      <c r="Z4" s="17"/>
      <c r="AA4" s="17" t="s">
        <v>70</v>
      </c>
      <c r="AB4" s="17"/>
      <c r="AC4" s="17" t="s">
        <v>80</v>
      </c>
      <c r="AD4" s="17"/>
      <c r="AE4" s="17"/>
      <c r="AF4" s="17" t="s">
        <v>81</v>
      </c>
      <c r="AG4" s="17"/>
      <c r="AH4" s="17"/>
      <c r="AI4" s="17" t="s">
        <v>72</v>
      </c>
      <c r="AJ4" s="17"/>
      <c r="AK4" s="16"/>
    </row>
    <row r="5" spans="1:37" x14ac:dyDescent="0.3">
      <c r="A5" s="17"/>
      <c r="B5" s="17"/>
      <c r="C5" s="17"/>
      <c r="D5" s="17" t="s">
        <v>73</v>
      </c>
      <c r="E5" s="17"/>
      <c r="F5" s="17"/>
      <c r="G5" s="17"/>
      <c r="H5" s="17" t="s">
        <v>7</v>
      </c>
      <c r="I5" s="17"/>
      <c r="J5" s="43" t="s">
        <v>74</v>
      </c>
      <c r="K5" s="17"/>
      <c r="L5" s="18" t="s">
        <v>75</v>
      </c>
      <c r="M5" s="18"/>
      <c r="N5" s="17"/>
      <c r="O5" s="20" t="s">
        <v>76</v>
      </c>
      <c r="P5" s="20"/>
      <c r="Q5" s="17"/>
      <c r="R5" s="20"/>
      <c r="S5" s="17" t="s">
        <v>67</v>
      </c>
      <c r="T5" s="20" t="s">
        <v>77</v>
      </c>
      <c r="U5" s="20"/>
      <c r="V5" s="17" t="s">
        <v>78</v>
      </c>
      <c r="W5" s="20"/>
      <c r="X5" s="20"/>
      <c r="Y5" s="17" t="s">
        <v>79</v>
      </c>
      <c r="Z5" s="17"/>
      <c r="AA5" s="17"/>
      <c r="AB5" s="23"/>
      <c r="AC5" s="17">
        <v>1</v>
      </c>
      <c r="AD5" s="17">
        <v>2</v>
      </c>
      <c r="AE5" s="17"/>
      <c r="AF5" s="17">
        <v>1</v>
      </c>
      <c r="AG5" s="17">
        <v>2</v>
      </c>
      <c r="AH5" s="17"/>
      <c r="AI5" s="17" t="s">
        <v>82</v>
      </c>
      <c r="AJ5" s="17" t="s">
        <v>83</v>
      </c>
      <c r="AK5" s="16"/>
    </row>
    <row r="6" spans="1:37" x14ac:dyDescent="0.3">
      <c r="A6" s="16"/>
      <c r="B6" s="19" t="s">
        <v>93</v>
      </c>
      <c r="C6" s="16"/>
      <c r="D6" s="7">
        <f>+År2024!F460</f>
        <v>170</v>
      </c>
      <c r="E6" s="16"/>
      <c r="F6" s="7" t="s">
        <v>84</v>
      </c>
      <c r="G6" s="17"/>
      <c r="H6" s="41">
        <f>+År2024!H460</f>
        <v>709229</v>
      </c>
      <c r="I6" s="17"/>
      <c r="J6" s="41">
        <f>+År2024!Y460</f>
        <v>229673</v>
      </c>
      <c r="K6" s="17"/>
      <c r="L6" s="8">
        <f>+År2024!I460</f>
        <v>82.864019801785346</v>
      </c>
      <c r="M6" s="18"/>
      <c r="N6" s="9">
        <f>+År2024!J460</f>
        <v>12.559003646323427</v>
      </c>
      <c r="O6" s="16"/>
      <c r="P6" s="20"/>
      <c r="Q6" s="9">
        <f>+År2024!K460</f>
        <v>14.814382222558203</v>
      </c>
      <c r="R6" s="16"/>
      <c r="S6" s="9">
        <f>+Q6-N6</f>
        <v>2.2553785762347758</v>
      </c>
      <c r="T6" s="16"/>
      <c r="U6" s="20"/>
      <c r="V6" s="9">
        <f>+År2024!M460</f>
        <v>58.222400929023891</v>
      </c>
      <c r="W6" s="16"/>
      <c r="X6" s="20"/>
      <c r="Y6" s="9">
        <f>+År2024!O460</f>
        <v>11.463244369995342</v>
      </c>
      <c r="Z6" s="17"/>
      <c r="AA6" s="10">
        <f>+År2024!W460</f>
        <v>60.610123105513168</v>
      </c>
      <c r="AB6" s="23"/>
      <c r="AC6" s="8">
        <f>+År2024!P460</f>
        <v>47.032151700413088</v>
      </c>
      <c r="AD6" s="8">
        <f>+År2024!Q460</f>
        <v>46.276323997353593</v>
      </c>
      <c r="AE6" s="17"/>
      <c r="AF6" s="8">
        <f>+År2024!R460</f>
        <v>131.3595099185647</v>
      </c>
      <c r="AG6" s="8">
        <f>+År2024!S460</f>
        <v>131.20201186885069</v>
      </c>
      <c r="AH6" s="17"/>
      <c r="AI6" s="8">
        <f>+År2024!T460</f>
        <v>87.491386973466717</v>
      </c>
      <c r="AJ6" s="8">
        <f>+År2024!U460</f>
        <v>83.713593747066625</v>
      </c>
      <c r="AK6" s="16"/>
    </row>
    <row r="7" spans="1:37" x14ac:dyDescent="0.3">
      <c r="A7" s="16"/>
      <c r="B7" s="19" t="s">
        <v>94</v>
      </c>
      <c r="C7" s="16"/>
      <c r="D7" s="7">
        <f>+År2024!F461</f>
        <v>0</v>
      </c>
      <c r="E7" s="16"/>
      <c r="F7" s="7" t="s">
        <v>84</v>
      </c>
      <c r="G7" s="17"/>
      <c r="H7" s="41">
        <f>+År2024!H461</f>
        <v>0</v>
      </c>
      <c r="I7" s="17"/>
      <c r="J7" s="41">
        <f>+År2024!Y461</f>
        <v>0</v>
      </c>
      <c r="K7" s="17"/>
      <c r="L7" s="8">
        <f>+År2024!I461</f>
        <v>0</v>
      </c>
      <c r="M7" s="18"/>
      <c r="N7" s="9">
        <f>+År2024!J461</f>
        <v>0</v>
      </c>
      <c r="O7" s="16"/>
      <c r="P7" s="20"/>
      <c r="Q7" s="9">
        <f>+År2024!K461</f>
        <v>0</v>
      </c>
      <c r="R7" s="16"/>
      <c r="S7" s="9">
        <f>+Q7-N7</f>
        <v>0</v>
      </c>
      <c r="T7" s="16"/>
      <c r="U7" s="20"/>
      <c r="V7" s="9">
        <f>+År2024!M461</f>
        <v>0</v>
      </c>
      <c r="W7" s="16"/>
      <c r="X7" s="20"/>
      <c r="Y7" s="9">
        <f>+År2024!O461</f>
        <v>0</v>
      </c>
      <c r="Z7" s="17"/>
      <c r="AA7" s="10">
        <f>+År2024!W461</f>
        <v>0</v>
      </c>
      <c r="AB7" s="23"/>
      <c r="AC7" s="8">
        <f>+År2024!P461</f>
        <v>0</v>
      </c>
      <c r="AD7" s="8">
        <f>+År2024!Q461</f>
        <v>0</v>
      </c>
      <c r="AE7" s="17"/>
      <c r="AF7" s="8">
        <f>+År2024!R461</f>
        <v>0</v>
      </c>
      <c r="AG7" s="8">
        <f>+År2024!S461</f>
        <v>0</v>
      </c>
      <c r="AH7" s="17"/>
      <c r="AI7" s="8">
        <f>+År2024!T461</f>
        <v>0</v>
      </c>
      <c r="AJ7" s="8">
        <f>+År2024!U461</f>
        <v>0</v>
      </c>
      <c r="AK7" s="16"/>
    </row>
    <row r="8" spans="1:37" x14ac:dyDescent="0.3">
      <c r="A8" s="16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3"/>
      <c r="AC8" s="19"/>
      <c r="AD8" s="19"/>
      <c r="AE8" s="19"/>
      <c r="AF8" s="19"/>
      <c r="AG8" s="19"/>
      <c r="AH8" s="19"/>
      <c r="AI8" s="19"/>
      <c r="AJ8" s="19"/>
      <c r="AK8" s="16"/>
    </row>
    <row r="9" spans="1:37" x14ac:dyDescent="0.3">
      <c r="A9" s="16"/>
      <c r="B9" s="19" t="s">
        <v>93</v>
      </c>
      <c r="C9" s="16"/>
      <c r="D9" s="7">
        <f>+År2022!F3</f>
        <v>176</v>
      </c>
      <c r="E9" s="16"/>
      <c r="F9" s="7" t="s">
        <v>85</v>
      </c>
      <c r="G9" s="17"/>
      <c r="H9" s="41">
        <f>+År2024!H462</f>
        <v>15176</v>
      </c>
      <c r="I9" s="17"/>
      <c r="J9" s="41">
        <f>+År2024!Y462</f>
        <v>7075</v>
      </c>
      <c r="K9" s="17"/>
      <c r="L9" s="8">
        <f>+År2024!I462</f>
        <v>83.844484053768383</v>
      </c>
      <c r="M9" s="18"/>
      <c r="N9" s="9">
        <f>+År2024!J462</f>
        <v>12.549329359165409</v>
      </c>
      <c r="O9" s="16"/>
      <c r="P9" s="20"/>
      <c r="Q9" s="9">
        <f>+År2024!K462</f>
        <v>14.345499689633751</v>
      </c>
      <c r="R9" s="16"/>
      <c r="S9" s="9">
        <f>+Q9-N9</f>
        <v>1.7961703304683425</v>
      </c>
      <c r="T9" s="16"/>
      <c r="U9" s="20"/>
      <c r="V9" s="9">
        <f>+År2024!M462</f>
        <v>56.656188702669048</v>
      </c>
      <c r="W9" s="16"/>
      <c r="X9" s="20"/>
      <c r="Y9" s="9">
        <f>+År2024!O462</f>
        <v>11.652451284597229</v>
      </c>
      <c r="Z9" s="17"/>
      <c r="AA9" s="10">
        <f>+År2024!W462</f>
        <v>61.019504480759103</v>
      </c>
      <c r="AB9" s="23"/>
      <c r="AC9" s="8">
        <f>+År2024!P462</f>
        <v>47.312267196424145</v>
      </c>
      <c r="AD9" s="8">
        <f>+År2024!Q462</f>
        <v>46.62351042701092</v>
      </c>
      <c r="AE9" s="17"/>
      <c r="AF9" s="8">
        <f>+År2024!R462</f>
        <v>131.80846573982129</v>
      </c>
      <c r="AG9" s="8">
        <f>+År2024!S462</f>
        <v>129.50378552811219</v>
      </c>
      <c r="AH9" s="17"/>
      <c r="AI9" s="8">
        <f>+År2024!T462</f>
        <v>86.505633279683252</v>
      </c>
      <c r="AJ9" s="8">
        <f>+År2024!U462</f>
        <v>82.112764640336863</v>
      </c>
      <c r="AK9" s="16"/>
    </row>
    <row r="10" spans="1:37" x14ac:dyDescent="0.3">
      <c r="A10" s="16"/>
      <c r="B10" s="19" t="s">
        <v>94</v>
      </c>
      <c r="C10" s="16"/>
      <c r="D10" s="7">
        <f>+År2024!F3</f>
        <v>171</v>
      </c>
      <c r="E10" s="16"/>
      <c r="F10" s="7"/>
      <c r="G10" s="17"/>
      <c r="H10" s="41">
        <f>+År2024!H463</f>
        <v>0</v>
      </c>
      <c r="I10" s="17"/>
      <c r="J10" s="41">
        <f>+År2024!Y463</f>
        <v>0</v>
      </c>
      <c r="K10" s="17"/>
      <c r="L10" s="8">
        <f>+År2024!I463</f>
        <v>0</v>
      </c>
      <c r="M10" s="18"/>
      <c r="N10" s="9">
        <f>+År2024!J463</f>
        <v>0</v>
      </c>
      <c r="O10" s="16"/>
      <c r="P10" s="20"/>
      <c r="Q10" s="9">
        <f>+År2024!K463</f>
        <v>0</v>
      </c>
      <c r="R10" s="16"/>
      <c r="S10" s="9">
        <f>+Q10-N10</f>
        <v>0</v>
      </c>
      <c r="T10" s="16"/>
      <c r="U10" s="20"/>
      <c r="V10" s="9">
        <f>+År2024!M463</f>
        <v>0</v>
      </c>
      <c r="W10" s="16"/>
      <c r="X10" s="20"/>
      <c r="Y10" s="9">
        <f>+År2024!O463</f>
        <v>0</v>
      </c>
      <c r="Z10" s="17"/>
      <c r="AA10" s="10">
        <f>+År2024!W463</f>
        <v>0</v>
      </c>
      <c r="AB10" s="23"/>
      <c r="AC10" s="8">
        <f>+År2024!P463</f>
        <v>0</v>
      </c>
      <c r="AD10" s="8">
        <f>+År2024!Q463</f>
        <v>0</v>
      </c>
      <c r="AE10" s="17"/>
      <c r="AF10" s="8">
        <f>+År2024!R463</f>
        <v>0</v>
      </c>
      <c r="AG10" s="8">
        <f>+År2024!S463</f>
        <v>0</v>
      </c>
      <c r="AH10" s="17"/>
      <c r="AI10" s="8">
        <f>+År2024!T463</f>
        <v>0</v>
      </c>
      <c r="AJ10" s="8">
        <f>+År2024!U463</f>
        <v>0</v>
      </c>
      <c r="AK10" s="16"/>
    </row>
    <row r="11" spans="1:37" x14ac:dyDescent="0.3">
      <c r="A11" s="16"/>
      <c r="B11" s="16"/>
      <c r="C11" s="16"/>
      <c r="D11" s="16"/>
      <c r="E11" s="16"/>
      <c r="F11" s="16"/>
      <c r="G11" s="17"/>
      <c r="H11" s="16"/>
      <c r="I11" s="17"/>
      <c r="J11" s="42"/>
      <c r="K11" s="17"/>
      <c r="L11" s="16"/>
      <c r="M11" s="18"/>
      <c r="N11" s="16"/>
      <c r="O11" s="16"/>
      <c r="P11" s="20"/>
      <c r="Q11" s="16"/>
      <c r="R11" s="16"/>
      <c r="S11" s="16"/>
      <c r="T11" s="16"/>
      <c r="U11" s="20"/>
      <c r="V11" s="16"/>
      <c r="W11" s="16"/>
      <c r="X11" s="16"/>
      <c r="Y11" s="16"/>
      <c r="Z11" s="17"/>
      <c r="AA11" s="16"/>
      <c r="AB11" s="16"/>
      <c r="AC11" s="16"/>
      <c r="AD11" s="16"/>
      <c r="AE11" s="17"/>
      <c r="AF11" s="16"/>
      <c r="AG11" s="16"/>
      <c r="AH11" s="17"/>
      <c r="AI11" s="16"/>
      <c r="AJ11" s="16"/>
      <c r="AK11" s="16"/>
    </row>
    <row r="12" spans="1:37" x14ac:dyDescent="0.3">
      <c r="A12" s="16"/>
      <c r="B12" s="16"/>
      <c r="C12" s="16"/>
      <c r="D12" s="16"/>
      <c r="E12" s="16"/>
      <c r="F12" s="16"/>
      <c r="G12" s="17"/>
      <c r="H12" s="16"/>
      <c r="I12" s="17"/>
      <c r="J12" s="42"/>
      <c r="K12" s="17"/>
      <c r="L12" s="16"/>
      <c r="M12" s="18"/>
      <c r="N12" s="16"/>
      <c r="O12" s="16"/>
      <c r="P12" s="20"/>
      <c r="Q12" s="16"/>
      <c r="R12" s="16"/>
      <c r="S12" s="16"/>
      <c r="T12" s="16"/>
      <c r="U12" s="20"/>
      <c r="V12" s="16"/>
      <c r="W12" s="16"/>
      <c r="X12" s="16"/>
      <c r="Y12" s="16"/>
      <c r="Z12" s="17"/>
      <c r="AA12" s="16"/>
      <c r="AB12" s="16"/>
      <c r="AC12" s="16"/>
      <c r="AD12" s="16"/>
      <c r="AE12" s="17"/>
      <c r="AF12" s="16"/>
      <c r="AG12" s="16"/>
      <c r="AH12" s="17"/>
      <c r="AI12" s="16"/>
      <c r="AJ12" s="16"/>
      <c r="AK12" s="16"/>
    </row>
    <row r="13" spans="1:37" x14ac:dyDescent="0.3">
      <c r="A13" s="16"/>
      <c r="B13" s="16"/>
      <c r="C13" s="16"/>
      <c r="D13" s="16"/>
      <c r="E13" s="16"/>
      <c r="F13" s="16"/>
      <c r="G13" s="17"/>
      <c r="H13" s="16"/>
      <c r="I13" s="16"/>
      <c r="J13" s="42"/>
      <c r="K13" s="16"/>
      <c r="L13" s="17" t="str">
        <f>+L4</f>
        <v>Slakte-</v>
      </c>
      <c r="M13" s="17"/>
      <c r="N13" s="17"/>
      <c r="O13" s="17"/>
      <c r="P13" s="17"/>
      <c r="Q13" s="17"/>
      <c r="R13" s="17"/>
      <c r="S13" s="17" t="str">
        <f>+S4</f>
        <v>Fett2-</v>
      </c>
      <c r="T13" s="17"/>
      <c r="U13" s="17"/>
      <c r="V13" s="17"/>
      <c r="W13" s="17"/>
      <c r="X13" s="17"/>
      <c r="Y13" s="17"/>
      <c r="Z13" s="17"/>
      <c r="AA13" s="17" t="str">
        <f>+AA3</f>
        <v>Avregnet</v>
      </c>
      <c r="AB13" s="16"/>
      <c r="AC13" s="17" t="str">
        <f>+AC4</f>
        <v>farge</v>
      </c>
      <c r="AD13" s="17"/>
      <c r="AE13" s="17"/>
      <c r="AF13" s="17"/>
      <c r="AG13" s="17"/>
      <c r="AH13" s="17"/>
      <c r="AI13" s="17" t="str">
        <f>+AI4</f>
        <v>Sidetykkelse</v>
      </c>
      <c r="AJ13" s="17"/>
      <c r="AK13" s="16"/>
    </row>
    <row r="14" spans="1:37" x14ac:dyDescent="0.3">
      <c r="A14" s="16"/>
      <c r="B14" s="16"/>
      <c r="C14" s="16"/>
      <c r="D14" s="16"/>
      <c r="E14" s="16"/>
      <c r="F14" s="17" t="s">
        <v>86</v>
      </c>
      <c r="G14" s="16"/>
      <c r="H14" s="16"/>
      <c r="I14" s="16"/>
      <c r="J14" s="42"/>
      <c r="K14" s="16"/>
      <c r="L14" s="17" t="str">
        <f>+L5</f>
        <v>vekt</v>
      </c>
      <c r="M14" s="17"/>
      <c r="N14" s="17" t="str">
        <f>+N4</f>
        <v>Fett1</v>
      </c>
      <c r="O14" s="17"/>
      <c r="P14" s="17"/>
      <c r="Q14" s="17" t="str">
        <f>+Q4</f>
        <v>Fett2</v>
      </c>
      <c r="R14" s="17"/>
      <c r="S14" s="17" t="str">
        <f>+S5</f>
        <v>Fett1</v>
      </c>
      <c r="T14" s="17"/>
      <c r="U14" s="17"/>
      <c r="V14" s="17" t="str">
        <f>+V5</f>
        <v>Kjøtt2</v>
      </c>
      <c r="W14" s="16"/>
      <c r="X14" s="16"/>
      <c r="Y14" s="17" t="str">
        <f>+Y5</f>
        <v>Totif</v>
      </c>
      <c r="Z14" s="17"/>
      <c r="AA14" s="17" t="str">
        <f>+AA4</f>
        <v>Kjøtt%</v>
      </c>
      <c r="AB14" s="16"/>
      <c r="AC14" s="17">
        <f>+AC5</f>
        <v>1</v>
      </c>
      <c r="AD14" s="17">
        <v>2</v>
      </c>
      <c r="AE14" s="17"/>
      <c r="AF14" s="17">
        <f>+AF5</f>
        <v>1</v>
      </c>
      <c r="AG14" s="17"/>
      <c r="AH14" s="16"/>
      <c r="AI14" s="17" t="str">
        <f>+AI5</f>
        <v>Pkt 1</v>
      </c>
      <c r="AJ14" s="17" t="str">
        <f>+AJ5</f>
        <v>Pkt 2</v>
      </c>
      <c r="AK14" s="16"/>
    </row>
    <row r="15" spans="1:37" x14ac:dyDescent="0.3">
      <c r="A15" s="16"/>
      <c r="B15" s="16"/>
      <c r="C15" s="16"/>
      <c r="D15" s="16"/>
      <c r="E15" s="16"/>
      <c r="F15" s="17"/>
      <c r="G15" s="16"/>
      <c r="H15" s="17">
        <f>+Total!B6</f>
        <v>2023</v>
      </c>
      <c r="I15" s="16"/>
      <c r="J15" s="42"/>
      <c r="K15" s="16"/>
      <c r="L15" s="28">
        <f>+Total!L6</f>
        <v>84.325300176944253</v>
      </c>
      <c r="M15" s="17"/>
      <c r="N15" s="28">
        <f>+Total!N6</f>
        <v>12.679091517194868</v>
      </c>
      <c r="O15" s="17"/>
      <c r="P15" s="17"/>
      <c r="Q15" s="28">
        <f>+Total!Q6</f>
        <v>14.863773371151597</v>
      </c>
      <c r="R15" s="17"/>
      <c r="S15" s="28">
        <f>+Q15-N15</f>
        <v>2.1846818539567288</v>
      </c>
      <c r="T15" s="17"/>
      <c r="U15" s="17"/>
      <c r="V15" s="28">
        <f>+Total!V6</f>
        <v>58.748413945370544</v>
      </c>
      <c r="W15" s="17"/>
      <c r="X15" s="17"/>
      <c r="Y15" s="28">
        <f>+Total!Y6</f>
        <v>11.68082045283699</v>
      </c>
      <c r="Z15" s="17"/>
      <c r="AA15" s="10">
        <f>+Total!AA6</f>
        <v>60.5271706575436</v>
      </c>
      <c r="AB15" s="16"/>
      <c r="AC15" s="8">
        <f>+Total!AC6</f>
        <v>47.854997612457389</v>
      </c>
      <c r="AD15" s="8"/>
      <c r="AE15" s="30">
        <f>+Total!AG6</f>
        <v>126.43653319555663</v>
      </c>
      <c r="AF15" s="6">
        <f>+Total!AG6</f>
        <v>126.43653319555663</v>
      </c>
      <c r="AG15" s="6"/>
      <c r="AH15" s="17"/>
      <c r="AI15" s="29">
        <f>+Total!AK6</f>
        <v>88.201936099741815</v>
      </c>
      <c r="AJ15" s="29">
        <f>+Total!AM6</f>
        <v>84.549890018902815</v>
      </c>
      <c r="AK15" s="16"/>
    </row>
    <row r="16" spans="1:37" x14ac:dyDescent="0.3">
      <c r="A16" s="16"/>
      <c r="B16" s="16"/>
      <c r="C16" s="16"/>
      <c r="D16" s="16"/>
      <c r="E16" s="16"/>
      <c r="F16" s="17"/>
      <c r="G16" s="16"/>
      <c r="H16" s="17">
        <f>+År2022!B2</f>
        <v>2022</v>
      </c>
      <c r="I16" s="16"/>
      <c r="J16" s="42"/>
      <c r="K16" s="16"/>
      <c r="L16" s="28">
        <f>+År2022!I2</f>
        <v>85.080479059354559</v>
      </c>
      <c r="M16" s="17"/>
      <c r="N16" s="28">
        <f>+År2022!J2</f>
        <v>12.6911132645207</v>
      </c>
      <c r="O16" s="17"/>
      <c r="P16" s="17"/>
      <c r="Q16" s="28">
        <f>+År2022!K2</f>
        <v>14.828037518567623</v>
      </c>
      <c r="R16" s="17"/>
      <c r="S16" s="28">
        <f>+Q16-N16</f>
        <v>2.1369242540469227</v>
      </c>
      <c r="T16" s="17"/>
      <c r="U16" s="17"/>
      <c r="V16" s="28">
        <f>+År2022!L2</f>
        <v>59.879066570330544</v>
      </c>
      <c r="W16" s="17"/>
      <c r="X16" s="17"/>
      <c r="Y16" s="28">
        <f>+År2022!M2</f>
        <v>11.919211170227577</v>
      </c>
      <c r="Z16" s="17"/>
      <c r="AA16" s="10">
        <f>+År2022!U2</f>
        <v>60.681597062872882</v>
      </c>
      <c r="AB16" s="16"/>
      <c r="AC16" s="8">
        <f>+År2022!N2</f>
        <v>47.885733037845199</v>
      </c>
      <c r="AD16" s="8">
        <f>+År2022!O2</f>
        <v>47.101835101712339</v>
      </c>
      <c r="AE16" s="17"/>
      <c r="AF16" s="6">
        <f>+År2022!P2</f>
        <v>130.1998898847369</v>
      </c>
      <c r="AG16" s="6">
        <f>+År2022!Q2</f>
        <v>130.56310186451756</v>
      </c>
      <c r="AH16" s="17"/>
      <c r="AI16" s="29">
        <f>+År2022!R2</f>
        <v>87.320351347392815</v>
      </c>
      <c r="AJ16" s="29">
        <f>+År2022!S2</f>
        <v>85.751420679927293</v>
      </c>
      <c r="AK16" s="16"/>
    </row>
    <row r="17" spans="1:37" x14ac:dyDescent="0.3">
      <c r="A17" s="16"/>
      <c r="B17" s="16"/>
      <c r="C17" s="16"/>
      <c r="D17" s="16"/>
      <c r="E17" s="16"/>
      <c r="F17" s="17"/>
      <c r="G17" s="16"/>
      <c r="H17" s="17">
        <f>+År2021!B2</f>
        <v>2021</v>
      </c>
      <c r="I17" s="16"/>
      <c r="J17" s="42"/>
      <c r="K17" s="16"/>
      <c r="L17" s="28">
        <f>+År2021!I2</f>
        <v>84.312680418618015</v>
      </c>
      <c r="M17" s="17"/>
      <c r="N17" s="28">
        <f>+År2021!J2</f>
        <v>12.510620906752012</v>
      </c>
      <c r="O17" s="17"/>
      <c r="P17" s="17"/>
      <c r="Q17" s="28">
        <f>+År2021!K2</f>
        <v>14.630137193744725</v>
      </c>
      <c r="R17" s="17"/>
      <c r="S17" s="28">
        <f>+Q17-N17</f>
        <v>2.1195162869927131</v>
      </c>
      <c r="T17" s="17"/>
      <c r="U17" s="17"/>
      <c r="V17" s="28">
        <f>+År2021!L2</f>
        <v>59.442551967952539</v>
      </c>
      <c r="W17" s="17"/>
      <c r="X17" s="17"/>
      <c r="Y17" s="28">
        <f>+År2021!M2</f>
        <v>11.786152041515081</v>
      </c>
      <c r="Z17" s="17"/>
      <c r="AA17" s="10">
        <f>+År2021!U2</f>
        <v>60.714422731990247</v>
      </c>
      <c r="AB17" s="16"/>
      <c r="AC17" s="8">
        <f>+År2021!N2</f>
        <v>47.233727616623085</v>
      </c>
      <c r="AD17" s="8">
        <f>+År2021!O2</f>
        <v>46.442379292972959</v>
      </c>
      <c r="AE17" s="17"/>
      <c r="AF17" s="6">
        <f>+År2021!P2</f>
        <v>132.38888723279311</v>
      </c>
      <c r="AG17" s="6">
        <f>+År2021!Q2</f>
        <v>133.39768184677203</v>
      </c>
      <c r="AH17" s="17"/>
      <c r="AI17" s="29">
        <f>+År2021!R2</f>
        <v>91.784176402018431</v>
      </c>
      <c r="AJ17" s="29">
        <f>+År2021!S2</f>
        <v>85.803209911142559</v>
      </c>
      <c r="AK17" s="16"/>
    </row>
    <row r="18" spans="1:37" x14ac:dyDescent="0.3">
      <c r="A18" s="16"/>
      <c r="B18" s="16"/>
      <c r="C18" s="16"/>
      <c r="D18" s="16"/>
      <c r="E18" s="16"/>
      <c r="F18" s="16"/>
      <c r="G18" s="16"/>
      <c r="H18" s="16"/>
      <c r="I18" s="16"/>
      <c r="J18" s="42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x14ac:dyDescent="0.3">
      <c r="A19" s="16"/>
      <c r="B19" s="16"/>
      <c r="C19" s="16"/>
      <c r="D19" s="16"/>
      <c r="E19" s="16"/>
      <c r="F19" s="16"/>
      <c r="G19" s="16"/>
      <c r="H19" s="16"/>
      <c r="I19" s="16"/>
      <c r="J19" s="42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</sheetData>
  <mergeCells count="1">
    <mergeCell ref="N2:O2"/>
  </mergeCells>
  <phoneticPr fontId="18" type="noConversion"/>
  <pageMargins left="0.7" right="0.7" top="0.75" bottom="0.75" header="0.3" footer="0.3"/>
  <pageSetup paperSize="9"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49"/>
  <sheetViews>
    <sheetView zoomScale="110" zoomScaleNormal="110" workbookViewId="0">
      <selection activeCell="S12" sqref="S12"/>
    </sheetView>
  </sheetViews>
  <sheetFormatPr baseColWidth="10" defaultColWidth="11.44140625" defaultRowHeight="14.4" x14ac:dyDescent="0.3"/>
  <cols>
    <col min="1" max="1" width="2.109375" customWidth="1"/>
    <col min="2" max="2" width="3.88671875" customWidth="1"/>
    <col min="3" max="3" width="10.6640625" customWidth="1"/>
    <col min="4" max="4" width="1.109375" customWidth="1"/>
    <col min="5" max="5" width="9.109375" style="2" customWidth="1"/>
    <col min="6" max="6" width="1.33203125" style="2" customWidth="1"/>
    <col min="7" max="7" width="8" style="56" customWidth="1"/>
    <col min="8" max="8" width="1.6640625" style="2" customWidth="1"/>
    <col min="9" max="9" width="7.88671875" customWidth="1"/>
    <col min="10" max="10" width="5.44140625" customWidth="1"/>
    <col min="11" max="11" width="1.6640625" customWidth="1"/>
    <col min="12" max="12" width="7.44140625" customWidth="1"/>
    <col min="13" max="13" width="5.88671875" customWidth="1"/>
    <col min="14" max="14" width="1.33203125" customWidth="1"/>
    <col min="15" max="15" width="6.109375" customWidth="1"/>
    <col min="16" max="16" width="5.6640625" customWidth="1"/>
    <col min="17" max="17" width="1.88671875" customWidth="1"/>
    <col min="18" max="18" width="6.6640625" customWidth="1"/>
    <col min="19" max="19" width="6.33203125" customWidth="1"/>
    <col min="20" max="20" width="1.6640625" customWidth="1"/>
    <col min="21" max="21" width="6.33203125" customWidth="1"/>
    <col min="22" max="22" width="1.109375" customWidth="1"/>
    <col min="23" max="23" width="6.6640625" customWidth="1"/>
    <col min="24" max="24" width="6.109375" customWidth="1"/>
    <col min="25" max="25" width="1.5546875" customWidth="1"/>
    <col min="26" max="26" width="8.5546875" customWidth="1"/>
    <col min="27" max="27" width="2.33203125" customWidth="1"/>
    <col min="28" max="28" width="5.109375" customWidth="1"/>
    <col min="29" max="29" width="5.33203125" customWidth="1"/>
    <col min="30" max="30" width="1.109375" customWidth="1"/>
    <col min="31" max="31" width="5.33203125" customWidth="1"/>
    <col min="32" max="32" width="1.5546875" customWidth="1"/>
    <col min="33" max="33" width="5.44140625" customWidth="1"/>
    <col min="34" max="34" width="1.44140625" customWidth="1"/>
    <col min="35" max="35" width="7.44140625" customWidth="1"/>
    <col min="36" max="36" width="7.6640625" customWidth="1"/>
  </cols>
  <sheetData>
    <row r="1" spans="1:37" x14ac:dyDescent="0.3">
      <c r="A1" s="17"/>
      <c r="B1" s="17"/>
      <c r="C1" s="17"/>
      <c r="D1" s="17"/>
      <c r="E1" s="17"/>
      <c r="F1" s="17"/>
      <c r="G1" s="43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ht="23.4" x14ac:dyDescent="0.45">
      <c r="A2" s="17"/>
      <c r="B2" s="24" t="s">
        <v>213</v>
      </c>
      <c r="C2" s="17"/>
      <c r="D2" s="17"/>
      <c r="E2" s="17"/>
      <c r="F2" s="17"/>
      <c r="G2" s="43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 t="s">
        <v>96</v>
      </c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x14ac:dyDescent="0.3">
      <c r="A3" s="17"/>
      <c r="B3" s="17"/>
      <c r="C3" s="17"/>
      <c r="D3" s="17"/>
      <c r="E3" s="18"/>
      <c r="F3" s="18"/>
      <c r="G3" s="43" t="s">
        <v>65</v>
      </c>
      <c r="H3" s="18"/>
      <c r="I3" s="17" t="s">
        <v>66</v>
      </c>
      <c r="J3" s="17"/>
      <c r="K3" s="17"/>
      <c r="L3" s="17"/>
      <c r="M3" s="19"/>
      <c r="N3" s="19"/>
      <c r="O3" s="17" t="s">
        <v>67</v>
      </c>
      <c r="P3" s="17"/>
      <c r="Q3" s="17"/>
      <c r="R3" s="17"/>
      <c r="S3" s="17"/>
      <c r="T3" s="17"/>
      <c r="U3" s="17" t="s">
        <v>69</v>
      </c>
      <c r="V3" s="17"/>
      <c r="W3" s="17" t="s">
        <v>221</v>
      </c>
      <c r="X3" s="17"/>
      <c r="Y3" s="17"/>
      <c r="Z3" s="17" t="s">
        <v>64</v>
      </c>
      <c r="AA3" s="17"/>
      <c r="AB3" s="17" t="s">
        <v>97</v>
      </c>
      <c r="AC3" s="17"/>
      <c r="AD3" s="17"/>
      <c r="AE3" s="17" t="s">
        <v>81</v>
      </c>
      <c r="AF3" s="17"/>
      <c r="AG3" s="17"/>
      <c r="AH3" s="17"/>
      <c r="AI3" s="17" t="s">
        <v>72</v>
      </c>
      <c r="AJ3" s="17"/>
      <c r="AK3" s="17"/>
    </row>
    <row r="4" spans="1:37" x14ac:dyDescent="0.3">
      <c r="A4" s="17"/>
      <c r="B4" s="17" t="s">
        <v>98</v>
      </c>
      <c r="C4" s="17"/>
      <c r="D4" s="17"/>
      <c r="E4" s="17" t="s">
        <v>7</v>
      </c>
      <c r="F4" s="17"/>
      <c r="G4" s="43" t="s">
        <v>74</v>
      </c>
      <c r="H4" s="17"/>
      <c r="I4" s="18" t="s">
        <v>75</v>
      </c>
      <c r="J4" s="20" t="s">
        <v>212</v>
      </c>
      <c r="K4" s="18"/>
      <c r="L4" s="17" t="s">
        <v>70</v>
      </c>
      <c r="M4" s="21" t="s">
        <v>212</v>
      </c>
      <c r="N4" s="21"/>
      <c r="O4" s="17"/>
      <c r="P4" s="20" t="s">
        <v>212</v>
      </c>
      <c r="Q4" s="20"/>
      <c r="R4" s="17" t="s">
        <v>68</v>
      </c>
      <c r="S4" s="20" t="s">
        <v>212</v>
      </c>
      <c r="T4" s="20"/>
      <c r="U4" s="17" t="s">
        <v>67</v>
      </c>
      <c r="V4" s="17"/>
      <c r="W4" s="17" t="s">
        <v>78</v>
      </c>
      <c r="X4" s="21" t="s">
        <v>212</v>
      </c>
      <c r="Y4" s="17"/>
      <c r="Z4" s="17" t="s">
        <v>79</v>
      </c>
      <c r="AA4" s="17"/>
      <c r="AB4" s="17" t="s">
        <v>99</v>
      </c>
      <c r="AC4" s="17" t="s">
        <v>100</v>
      </c>
      <c r="AD4" s="17"/>
      <c r="AE4" s="17" t="s">
        <v>99</v>
      </c>
      <c r="AF4" s="17"/>
      <c r="AG4" s="17" t="s">
        <v>100</v>
      </c>
      <c r="AH4" s="17"/>
      <c r="AI4" s="17" t="s">
        <v>99</v>
      </c>
      <c r="AJ4" s="17" t="s">
        <v>100</v>
      </c>
      <c r="AK4" s="17"/>
    </row>
    <row r="5" spans="1:37" x14ac:dyDescent="0.3">
      <c r="A5" s="17"/>
      <c r="B5" s="7">
        <f>+År2024!C17</f>
        <v>1</v>
      </c>
      <c r="C5" s="7" t="str">
        <f>VLOOKUP(B5,RNR!$A$2:$B$13,2)</f>
        <v>Jan</v>
      </c>
      <c r="D5" s="17"/>
      <c r="E5" s="41">
        <f>+År2024!H17</f>
        <v>131628</v>
      </c>
      <c r="F5" s="17"/>
      <c r="G5" s="58">
        <f>+IF(E5=0,"",År2024!Y17)</f>
        <v>42118</v>
      </c>
      <c r="H5" s="17"/>
      <c r="I5" s="8">
        <f>+IF(E5=0,"",År2024!I17)</f>
        <v>83.899939754456</v>
      </c>
      <c r="J5" s="8">
        <f>+IF(E5=0,"",I5-I17)</f>
        <v>-2.0948839677879505</v>
      </c>
      <c r="K5" s="18"/>
      <c r="L5" s="10">
        <f>+IF(E5=0,"",År2024!W17)</f>
        <v>60.631089129972352</v>
      </c>
      <c r="M5" s="12">
        <f>+IF(E5=0,"",L5-L17)</f>
        <v>5.6377935507342158E-2</v>
      </c>
      <c r="N5" s="21"/>
      <c r="O5" s="9">
        <f>+IF(E5=0,"",År2024!J17)</f>
        <v>12.611739491460742</v>
      </c>
      <c r="P5" s="10">
        <f>+IF(E5=0,"",O5-O17)</f>
        <v>-4.4866674450636523E-2</v>
      </c>
      <c r="Q5" s="20"/>
      <c r="R5" s="9">
        <f>+IF(E5=0,"",År2024!K17)</f>
        <v>14.878368949464299</v>
      </c>
      <c r="S5" s="10">
        <f>+IF(E5=0,"",R5-R17)</f>
        <v>5.180043251131039E-2</v>
      </c>
      <c r="T5" s="20"/>
      <c r="U5" s="9">
        <f t="shared" ref="U5:U7" si="0">+IF(E5=0,"",R5-O5)</f>
        <v>2.2666294580035569</v>
      </c>
      <c r="V5" s="17"/>
      <c r="W5" s="9">
        <f>+IF(E5=0,"",År2024!M17)</f>
        <v>58.445157888832718</v>
      </c>
      <c r="X5" s="32">
        <f>+IF(E5=0,"",W5-W17)</f>
        <v>-0.83545871678312977</v>
      </c>
      <c r="Y5" s="17"/>
      <c r="Z5" s="9">
        <f>+IF(E5=0,"",År2024!O17)</f>
        <v>11.493046305639171</v>
      </c>
      <c r="AA5" s="17"/>
      <c r="AB5" s="34">
        <f>+IF(E5=0,"",År2024!P17)</f>
        <v>46.768440782975667</v>
      </c>
      <c r="AC5" s="34">
        <f>+IF(E5=0,"",År2024!Q17)</f>
        <v>46.361525164997971</v>
      </c>
      <c r="AD5" s="17"/>
      <c r="AE5" s="34">
        <f>+IF(E5=0,"",År2024!R17)</f>
        <v>125.8354377859514</v>
      </c>
      <c r="AF5" s="17"/>
      <c r="AG5" s="34">
        <f>+IF(E5=0,"",År2024!S17)</f>
        <v>126.76878055343769</v>
      </c>
      <c r="AH5" s="17"/>
      <c r="AI5" s="8">
        <f>+IF(E5=0,"",År2024!T17)</f>
        <v>87.589418734629859</v>
      </c>
      <c r="AJ5" s="8">
        <f>+IF(E5=0,"",År2024!U17)</f>
        <v>84.146961770623435</v>
      </c>
      <c r="AK5" s="17"/>
    </row>
    <row r="6" spans="1:37" x14ac:dyDescent="0.3">
      <c r="A6" s="17"/>
      <c r="B6" s="7">
        <f>+År2024!C18</f>
        <v>2</v>
      </c>
      <c r="C6" s="7" t="str">
        <f>VLOOKUP(B6,RNR!$A$2:$B$13,2)</f>
        <v>Feb</v>
      </c>
      <c r="D6" s="17"/>
      <c r="E6" s="41">
        <f>+År2024!H18</f>
        <v>121815</v>
      </c>
      <c r="F6" s="17"/>
      <c r="G6" s="58">
        <f>+IF(E6=0,"",År2024!Y18)</f>
        <v>42202</v>
      </c>
      <c r="H6" s="17"/>
      <c r="I6" s="8">
        <f>+IF(E6=0,"",År2024!I18)</f>
        <v>83.298570619380499</v>
      </c>
      <c r="J6" s="8">
        <f t="shared" ref="J6:J10" si="1">+IF(E6=0,"",I6-I18)</f>
        <v>-1.6557270564865121</v>
      </c>
      <c r="K6" s="18"/>
      <c r="L6" s="10">
        <f>+IF(E6=0,"",År2024!W18)</f>
        <v>60.650330419078117</v>
      </c>
      <c r="M6" s="12">
        <f t="shared" ref="M6:M10" si="2">+IF(E6=0,"",L6-L18)</f>
        <v>9.6697644868044108E-2</v>
      </c>
      <c r="N6" s="21"/>
      <c r="O6" s="9">
        <f>+IF(E6=0,"",År2024!J18)</f>
        <v>12.493097649483664</v>
      </c>
      <c r="P6" s="10">
        <f t="shared" ref="P6:P10" si="3">+IF(E6=0,"",O6-O18)</f>
        <v>-0.16852676077550832</v>
      </c>
      <c r="Q6" s="20"/>
      <c r="R6" s="9">
        <f>+IF(E6=0,"",År2024!K18)</f>
        <v>14.722062950322197</v>
      </c>
      <c r="S6" s="10">
        <f t="shared" ref="S6:S10" si="4">+IF(E6=0,"",R6-R18)</f>
        <v>-4.1744460846672382E-2</v>
      </c>
      <c r="T6" s="20"/>
      <c r="U6" s="9">
        <f t="shared" si="0"/>
        <v>2.2289653008385333</v>
      </c>
      <c r="V6" s="17"/>
      <c r="W6" s="9">
        <f>+IF(E6=0,"",År2024!M18)</f>
        <v>58.436377196308818</v>
      </c>
      <c r="X6" s="32">
        <f t="shared" ref="X6:X10" si="5">+IF(E6=0,"",W6-W18)</f>
        <v>-0.59770402454353189</v>
      </c>
      <c r="Y6" s="17"/>
      <c r="Z6" s="9">
        <f>+IF(E6=0,"",År2024!O18)</f>
        <v>11.436532288638478</v>
      </c>
      <c r="AA6" s="17"/>
      <c r="AB6" s="34">
        <f>+IF(E6=0,"",År2024!P18)</f>
        <v>46.016525059424445</v>
      </c>
      <c r="AC6" s="34">
        <f>+IF(E6=0,"",År2024!Q18)</f>
        <v>45.33651500018965</v>
      </c>
      <c r="AD6" s="17"/>
      <c r="AE6" s="34">
        <f>+IF(E6=0,"",År2024!R18)</f>
        <v>124.44553554502372</v>
      </c>
      <c r="AF6" s="17"/>
      <c r="AG6" s="34">
        <f>+IF(E6=0,"",År2024!S18)</f>
        <v>124.38551263095376</v>
      </c>
      <c r="AH6" s="17"/>
      <c r="AI6" s="8">
        <f>+IF(E6=0,"",År2024!T18)</f>
        <v>87.641917556174818</v>
      </c>
      <c r="AJ6" s="8">
        <f>+IF(E6=0,"",År2024!U18)</f>
        <v>84.043994404606948</v>
      </c>
      <c r="AK6" s="17"/>
    </row>
    <row r="7" spans="1:37" x14ac:dyDescent="0.3">
      <c r="A7" s="17"/>
      <c r="B7" s="7">
        <f>+År2024!C19</f>
        <v>3</v>
      </c>
      <c r="C7" s="7" t="str">
        <f>VLOOKUP(B7,RNR!$A$2:$B$13,2)</f>
        <v>Mar</v>
      </c>
      <c r="D7" s="17"/>
      <c r="E7" s="41">
        <f>+År2024!H19</f>
        <v>103858</v>
      </c>
      <c r="F7" s="17"/>
      <c r="G7" s="58">
        <f>+IF(E7=0,"",År2024!Y19)</f>
        <v>32308</v>
      </c>
      <c r="H7" s="17"/>
      <c r="I7" s="8">
        <f>+IF(E7=0,"",År2024!I19)</f>
        <v>82.497078318474237</v>
      </c>
      <c r="J7" s="8">
        <f t="shared" si="1"/>
        <v>-2.1378873210600347</v>
      </c>
      <c r="K7" s="18"/>
      <c r="L7" s="10">
        <f>+IF(E7=0,"",År2024!W19)</f>
        <v>60.702593926322479</v>
      </c>
      <c r="M7" s="12">
        <f t="shared" si="2"/>
        <v>6.243898077411103E-2</v>
      </c>
      <c r="N7" s="21"/>
      <c r="O7" s="9">
        <f>+IF(E7=0,"",År2024!J19)</f>
        <v>12.430563823215701</v>
      </c>
      <c r="P7" s="10">
        <f t="shared" si="3"/>
        <v>-0.17176837246117671</v>
      </c>
      <c r="Q7" s="20"/>
      <c r="R7" s="9">
        <f>+IF(E7=0,"",År2024!K19)</f>
        <v>14.664072327044019</v>
      </c>
      <c r="S7" s="10">
        <f t="shared" si="4"/>
        <v>-5.428773209397697E-2</v>
      </c>
      <c r="T7" s="20"/>
      <c r="U7" s="9">
        <f t="shared" si="0"/>
        <v>2.2335085038283182</v>
      </c>
      <c r="V7" s="17"/>
      <c r="W7" s="9">
        <f>+IF(E7=0,"",År2024!M19)</f>
        <v>57.90172815588501</v>
      </c>
      <c r="X7" s="32">
        <f t="shared" si="5"/>
        <v>-0.77132086037811121</v>
      </c>
      <c r="Y7" s="17"/>
      <c r="Z7" s="9">
        <f>+IF(E7=0,"",År2024!O19)</f>
        <v>11.482131278682775</v>
      </c>
      <c r="AA7" s="17"/>
      <c r="AB7" s="34">
        <f>+IF(E7=0,"",År2024!P19)</f>
        <v>47.291698838988658</v>
      </c>
      <c r="AC7" s="34">
        <f>+IF(E7=0,"",År2024!Q19)</f>
        <v>46.445575556741261</v>
      </c>
      <c r="AD7" s="17"/>
      <c r="AE7" s="34">
        <f>+IF(E7=0,"",År2024!R19)</f>
        <v>136.13469473684211</v>
      </c>
      <c r="AF7" s="17"/>
      <c r="AG7" s="34">
        <f>+IF(E7=0,"",År2024!S19)</f>
        <v>135.89916355573021</v>
      </c>
      <c r="AH7" s="17"/>
      <c r="AI7" s="8">
        <f>+IF(E7=0,"",År2024!T19)</f>
        <v>87.269493778954143</v>
      </c>
      <c r="AJ7" s="8">
        <f>+IF(E7=0,"",År2024!U19)</f>
        <v>83.535079984884192</v>
      </c>
      <c r="AK7" s="17"/>
    </row>
    <row r="8" spans="1:37" x14ac:dyDescent="0.3">
      <c r="A8" s="17"/>
      <c r="B8" s="7">
        <f>+År2024!C20</f>
        <v>4</v>
      </c>
      <c r="C8" s="7" t="str">
        <f>VLOOKUP(B8,RNR!$A$2:$B$13,2)</f>
        <v>Apr</v>
      </c>
      <c r="D8" s="17"/>
      <c r="E8" s="41">
        <f>+År2024!H20</f>
        <v>143050</v>
      </c>
      <c r="F8" s="17"/>
      <c r="G8" s="58">
        <f>+IF(E8=0,"",År2024!Y20)</f>
        <v>46075</v>
      </c>
      <c r="H8" s="17"/>
      <c r="I8" s="8">
        <f>+IF(E8=0,"",År2024!I20)</f>
        <v>83.067950576718147</v>
      </c>
      <c r="J8" s="8">
        <f t="shared" si="1"/>
        <v>-2.9598690819564837</v>
      </c>
      <c r="K8" s="18"/>
      <c r="L8" s="10">
        <f>+IF(E8=0,"",År2024!W20)</f>
        <v>60.625284865431681</v>
      </c>
      <c r="M8" s="12">
        <f t="shared" si="2"/>
        <v>0.16691017086846216</v>
      </c>
      <c r="N8" s="21"/>
      <c r="O8" s="9">
        <f>+IF(E8=0,"",År2024!J20)</f>
        <v>12.563820489987153</v>
      </c>
      <c r="P8" s="10">
        <f t="shared" si="3"/>
        <v>-0.11189405863322399</v>
      </c>
      <c r="Q8" s="20"/>
      <c r="R8" s="9">
        <f>+IF(E8=0,"",År2024!K20)</f>
        <v>14.773384683873388</v>
      </c>
      <c r="S8" s="10">
        <f t="shared" si="4"/>
        <v>-0.18039243965276164</v>
      </c>
      <c r="T8" s="20"/>
      <c r="U8" s="9">
        <f t="shared" ref="U8" si="6">+IF(E8=0,"",R8-O8)</f>
        <v>2.2095641938862354</v>
      </c>
      <c r="V8" s="17"/>
      <c r="W8" s="9">
        <f>+IF(E8=0,"",År2024!M20)</f>
        <v>58.383845285792411</v>
      </c>
      <c r="X8" s="32">
        <f t="shared" si="5"/>
        <v>-1.3416766607314443</v>
      </c>
      <c r="Y8" s="17"/>
      <c r="Z8" s="9">
        <f>+IF(E8=0,"",År2024!O20)</f>
        <v>11.350906456953123</v>
      </c>
      <c r="AA8" s="17"/>
      <c r="AB8" s="34">
        <f>+IF(E8=0,"",År2024!P20)</f>
        <v>47.285891742492467</v>
      </c>
      <c r="AC8" s="34">
        <f>+IF(E8=0,"",År2024!Q20)</f>
        <v>46.574152871385529</v>
      </c>
      <c r="AD8" s="17"/>
      <c r="AE8" s="34">
        <f>+IF(E8=0,"",År2024!R20)</f>
        <v>131.14732637200012</v>
      </c>
      <c r="AF8" s="17"/>
      <c r="AG8" s="34">
        <f>+IF(E8=0,"",År2024!S20)</f>
        <v>131.64216015976655</v>
      </c>
      <c r="AH8" s="17"/>
      <c r="AI8" s="8">
        <f>+IF(E8=0,"",År2024!T20)</f>
        <v>87.669475466011178</v>
      </c>
      <c r="AJ8" s="8">
        <f>+IF(E8=0,"",År2024!U20)</f>
        <v>83.969011002621031</v>
      </c>
      <c r="AK8" s="17"/>
    </row>
    <row r="9" spans="1:37" x14ac:dyDescent="0.3">
      <c r="A9" s="17"/>
      <c r="B9" s="7">
        <f>+År2024!C21</f>
        <v>5</v>
      </c>
      <c r="C9" s="7" t="str">
        <f>VLOOKUP(B9,RNR!$A$2:$B$13,2)</f>
        <v>Mai</v>
      </c>
      <c r="D9" s="17"/>
      <c r="E9" s="41">
        <f>+År2024!H21</f>
        <v>125341</v>
      </c>
      <c r="F9" s="17"/>
      <c r="G9" s="58">
        <f>+IF(E9=0,"",År2024!Y21)</f>
        <v>40760</v>
      </c>
      <c r="H9" s="17"/>
      <c r="I9" s="8">
        <f>+IF(E9=0,"",År2024!I21)</f>
        <v>82.432497427018447</v>
      </c>
      <c r="J9" s="8">
        <f t="shared" si="1"/>
        <v>-2.7141130013148427</v>
      </c>
      <c r="K9" s="18"/>
      <c r="L9" s="10">
        <f>+IF(E9=0,"",År2024!W21)</f>
        <v>60.598080436569049</v>
      </c>
      <c r="M9" s="12">
        <f t="shared" si="2"/>
        <v>3.1212572413693351E-2</v>
      </c>
      <c r="N9" s="21"/>
      <c r="O9" s="9">
        <f>+IF(E9=0,"",År2024!J21)</f>
        <v>12.559823969134271</v>
      </c>
      <c r="P9" s="10">
        <f t="shared" si="3"/>
        <v>-0.1227020158791774</v>
      </c>
      <c r="Q9" s="20"/>
      <c r="R9" s="9">
        <f>+IF(E9=0,"",År2024!K21)</f>
        <v>14.851171423062262</v>
      </c>
      <c r="S9" s="10">
        <f t="shared" si="4"/>
        <v>-2.2829084386147613E-2</v>
      </c>
      <c r="T9" s="20"/>
      <c r="U9" s="9">
        <f t="shared" ref="U9:U10" si="7">+IF(E9=0,"",R9-O9)</f>
        <v>2.2913474539279903</v>
      </c>
      <c r="V9" s="17"/>
      <c r="W9" s="9">
        <f>+IF(E9=0,"",År2024!M21)</f>
        <v>58.044060933282111</v>
      </c>
      <c r="X9" s="32">
        <f t="shared" si="5"/>
        <v>-1.0061764801800095</v>
      </c>
      <c r="Y9" s="17"/>
      <c r="Z9" s="9">
        <f>+IF(E9=0,"",År2024!O21)</f>
        <v>11.56926876875043</v>
      </c>
      <c r="AA9" s="17"/>
      <c r="AB9" s="34">
        <f>+IF(E9=0,"",År2024!P21)</f>
        <v>47.84796075784601</v>
      </c>
      <c r="AC9" s="34">
        <f>+IF(E9=0,"",År2024!Q21)</f>
        <v>46.967182886411585</v>
      </c>
      <c r="AD9" s="17"/>
      <c r="AE9" s="34">
        <f>+IF(E9=0,"",År2024!R21)</f>
        <v>139.98164706449435</v>
      </c>
      <c r="AF9" s="17"/>
      <c r="AG9" s="34">
        <f>+IF(E9=0,"",År2024!S21)</f>
        <v>139.45150795850253</v>
      </c>
      <c r="AH9" s="17"/>
      <c r="AI9" s="8">
        <f>+IF(E9=0,"",År2024!T21)</f>
        <v>86.795801499632518</v>
      </c>
      <c r="AJ9" s="8">
        <f>+IF(E9=0,"",År2024!U21)</f>
        <v>82.642162405090758</v>
      </c>
      <c r="AK9" s="17"/>
    </row>
    <row r="10" spans="1:37" x14ac:dyDescent="0.3">
      <c r="A10" s="17"/>
      <c r="B10" s="7">
        <f>+År2024!C22</f>
        <v>6</v>
      </c>
      <c r="C10" s="7" t="str">
        <f>VLOOKUP(B10,RNR!$A$2:$B$13,2)</f>
        <v>Jun</v>
      </c>
      <c r="D10" s="17"/>
      <c r="E10" s="41">
        <f>+År2024!H22</f>
        <v>98713</v>
      </c>
      <c r="F10" s="17"/>
      <c r="G10" s="58">
        <f>+IF(E10=0,"",År2024!Y22)</f>
        <v>33285</v>
      </c>
      <c r="H10" s="17"/>
      <c r="I10" s="8">
        <f>+IF(E10=0,"",År2024!I22)</f>
        <v>81.735633503185795</v>
      </c>
      <c r="J10" s="8">
        <f t="shared" si="1"/>
        <v>-3.013742778356729</v>
      </c>
      <c r="K10" s="18"/>
      <c r="L10" s="10">
        <f>+IF(E10=0,"",År2024!W22)</f>
        <v>60.491515808454807</v>
      </c>
      <c r="M10" s="12">
        <f t="shared" si="2"/>
        <v>0.16300329900160193</v>
      </c>
      <c r="N10" s="21"/>
      <c r="O10" s="9">
        <f>+IF(E10=0,"",År2024!J22)</f>
        <v>12.697811316124527</v>
      </c>
      <c r="P10" s="10">
        <f t="shared" si="3"/>
        <v>-0.17534882655824369</v>
      </c>
      <c r="Q10" s="20"/>
      <c r="R10" s="9">
        <f>+IF(E10=0,"",År2024!K22)</f>
        <v>14.959116564417126</v>
      </c>
      <c r="S10" s="10">
        <f t="shared" si="4"/>
        <v>-5.7841772825952376E-2</v>
      </c>
      <c r="T10" s="20"/>
      <c r="U10" s="9">
        <f t="shared" si="7"/>
        <v>2.261305248292599</v>
      </c>
      <c r="V10" s="17"/>
      <c r="W10" s="9">
        <f>+IF(E10=0,"",År2024!M22)</f>
        <v>57.802843558282767</v>
      </c>
      <c r="X10" s="32">
        <f t="shared" si="5"/>
        <v>-1.1164418879031359</v>
      </c>
      <c r="Y10" s="17"/>
      <c r="Z10" s="9">
        <f>+IF(E10=0,"",År2024!O22)</f>
        <v>11.489170997960704</v>
      </c>
      <c r="AA10" s="17"/>
      <c r="AB10" s="34">
        <f>+IF(E10=0,"",År2024!P22)</f>
        <v>46.961462374825558</v>
      </c>
      <c r="AC10" s="34">
        <f>+IF(E10=0,"",År2024!Q22)</f>
        <v>45.837628075342039</v>
      </c>
      <c r="AD10" s="17"/>
      <c r="AE10" s="34">
        <f>+IF(E10=0,"",År2024!R22)</f>
        <v>131.48326459269256</v>
      </c>
      <c r="AF10" s="17"/>
      <c r="AG10" s="34">
        <f>+IF(E10=0,"",År2024!S22)</f>
        <v>129.04368091010841</v>
      </c>
      <c r="AH10" s="17"/>
      <c r="AI10" s="8">
        <f>+IF(E10=0,"",År2024!T22)</f>
        <v>87.930929001866062</v>
      </c>
      <c r="AJ10" s="8">
        <f>+IF(E10=0,"",År2024!U22)</f>
        <v>83.724083080971184</v>
      </c>
      <c r="AK10" s="17"/>
    </row>
    <row r="11" spans="1:37" ht="15" customHeight="1" x14ac:dyDescent="0.45">
      <c r="A11" s="17"/>
      <c r="B11" s="24"/>
      <c r="C11" s="17"/>
      <c r="D11" s="17"/>
      <c r="E11" s="17"/>
      <c r="F11" s="17"/>
      <c r="G11" s="43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ht="15" customHeight="1" x14ac:dyDescent="0.45">
      <c r="A12" s="17"/>
      <c r="B12" s="24"/>
      <c r="C12" s="17"/>
      <c r="D12" s="17"/>
      <c r="E12" s="43">
        <f>SUM(E5:E11)</f>
        <v>724405</v>
      </c>
      <c r="F12" s="17"/>
      <c r="G12" s="43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ht="8.4" customHeight="1" x14ac:dyDescent="0.45">
      <c r="A13" s="17"/>
      <c r="B13" s="24"/>
      <c r="C13" s="17"/>
      <c r="D13" s="17"/>
      <c r="E13" s="17"/>
      <c r="F13" s="17"/>
      <c r="G13" s="43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ht="23.4" x14ac:dyDescent="0.45">
      <c r="A14" s="17"/>
      <c r="B14" s="24" t="s">
        <v>95</v>
      </c>
      <c r="C14" s="17"/>
      <c r="D14" s="17"/>
      <c r="E14" s="17"/>
      <c r="F14" s="17"/>
      <c r="G14" s="43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 t="s">
        <v>101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x14ac:dyDescent="0.3">
      <c r="A15" s="17"/>
      <c r="B15" s="17"/>
      <c r="C15" s="17"/>
      <c r="D15" s="17"/>
      <c r="E15" s="18"/>
      <c r="F15" s="18"/>
      <c r="G15" s="43" t="s">
        <v>59</v>
      </c>
      <c r="H15" s="18"/>
      <c r="I15" s="17" t="s">
        <v>66</v>
      </c>
      <c r="J15" s="17"/>
      <c r="K15" s="17"/>
      <c r="L15" s="17"/>
      <c r="M15" s="19"/>
      <c r="N15" s="19"/>
      <c r="O15" s="17" t="s">
        <v>67</v>
      </c>
      <c r="P15" s="17"/>
      <c r="Q15" s="17"/>
      <c r="R15" s="17"/>
      <c r="S15" s="17"/>
      <c r="T15" s="17"/>
      <c r="U15" s="17" t="s">
        <v>69</v>
      </c>
      <c r="V15" s="17"/>
      <c r="W15" s="17"/>
      <c r="X15" s="17"/>
      <c r="Y15" s="17"/>
      <c r="Z15" s="17" t="s">
        <v>64</v>
      </c>
      <c r="AA15" s="17"/>
      <c r="AB15" s="17"/>
      <c r="AC15" s="17"/>
      <c r="AD15" s="17"/>
      <c r="AE15" s="17"/>
      <c r="AF15" s="17"/>
      <c r="AG15" s="17"/>
      <c r="AH15" s="17"/>
      <c r="AI15" s="17" t="s">
        <v>72</v>
      </c>
      <c r="AJ15" s="17"/>
      <c r="AK15" s="17"/>
    </row>
    <row r="16" spans="1:37" x14ac:dyDescent="0.3">
      <c r="A16" s="17"/>
      <c r="B16" s="17" t="s">
        <v>98</v>
      </c>
      <c r="C16" s="17"/>
      <c r="D16" s="17"/>
      <c r="E16" s="17" t="s">
        <v>7</v>
      </c>
      <c r="F16" s="17"/>
      <c r="G16" s="43" t="s">
        <v>102</v>
      </c>
      <c r="H16" s="17"/>
      <c r="I16" s="18" t="s">
        <v>75</v>
      </c>
      <c r="J16" s="18"/>
      <c r="K16" s="18"/>
      <c r="L16" s="17" t="s">
        <v>70</v>
      </c>
      <c r="M16" s="19"/>
      <c r="N16" s="21"/>
      <c r="O16" s="17"/>
      <c r="P16" s="17"/>
      <c r="Q16" s="20"/>
      <c r="R16" s="17" t="s">
        <v>68</v>
      </c>
      <c r="S16" s="17"/>
      <c r="T16" s="20"/>
      <c r="U16" s="17" t="s">
        <v>67</v>
      </c>
      <c r="V16" s="17"/>
      <c r="W16" s="17" t="s">
        <v>78</v>
      </c>
      <c r="X16" s="17"/>
      <c r="Y16" s="17"/>
      <c r="Z16" s="17" t="s">
        <v>79</v>
      </c>
      <c r="AA16" s="17"/>
      <c r="AB16" s="17" t="s">
        <v>97</v>
      </c>
      <c r="AC16" s="17"/>
      <c r="AD16" s="17"/>
      <c r="AE16" s="17" t="s">
        <v>81</v>
      </c>
      <c r="AF16" s="17"/>
      <c r="AG16" s="17"/>
      <c r="AH16" s="17"/>
      <c r="AI16" s="17" t="s">
        <v>103</v>
      </c>
      <c r="AJ16" s="17" t="s">
        <v>104</v>
      </c>
      <c r="AK16" s="17"/>
    </row>
    <row r="17" spans="1:37" x14ac:dyDescent="0.3">
      <c r="A17" s="17"/>
      <c r="B17" s="7">
        <f>+År2023!C16</f>
        <v>1</v>
      </c>
      <c r="C17" s="7" t="str">
        <f>VLOOKUP(B17,RNR!$A$2:$B$13,2)</f>
        <v>Jan</v>
      </c>
      <c r="D17" s="17"/>
      <c r="E17" s="41">
        <f>+År2023!H16</f>
        <v>126902</v>
      </c>
      <c r="F17" s="17"/>
      <c r="G17" s="58">
        <f>+År2023!W16*100</f>
        <v>6057.4711194465008</v>
      </c>
      <c r="H17" s="17"/>
      <c r="I17" s="8">
        <f>+År2023!I16</f>
        <v>85.99482372224395</v>
      </c>
      <c r="J17" s="8"/>
      <c r="K17" s="18"/>
      <c r="L17" s="10">
        <f>+År2023!W16</f>
        <v>60.57471119446501</v>
      </c>
      <c r="M17" s="19"/>
      <c r="N17" s="21"/>
      <c r="O17" s="9">
        <f>+År2023!J16</f>
        <v>12.656606165911379</v>
      </c>
      <c r="P17" s="17"/>
      <c r="Q17" s="20"/>
      <c r="R17" s="9">
        <f>+År2023!K16</f>
        <v>14.826568516952989</v>
      </c>
      <c r="S17" s="17"/>
      <c r="T17" s="20"/>
      <c r="U17" s="9">
        <f>+År2023!V16</f>
        <v>2.1699623510416037</v>
      </c>
      <c r="V17" s="17"/>
      <c r="W17" s="9">
        <f>+År2023!M16</f>
        <v>59.280616605615847</v>
      </c>
      <c r="X17" s="17"/>
      <c r="Y17" s="17"/>
      <c r="Z17" s="9">
        <f>+År2023!O16</f>
        <v>11.776539355383891</v>
      </c>
      <c r="AA17" s="17"/>
      <c r="AB17" s="8">
        <f>+År2023!P14</f>
        <v>45</v>
      </c>
      <c r="AC17" s="8">
        <f>+År2023!Q14</f>
        <v>46</v>
      </c>
      <c r="AD17" s="17"/>
      <c r="AE17" s="27">
        <f>+År2023!R14</f>
        <v>128</v>
      </c>
      <c r="AF17" s="17"/>
      <c r="AG17" s="27">
        <f>+År2023!S14</f>
        <v>111</v>
      </c>
      <c r="AH17" s="17"/>
      <c r="AI17" s="8">
        <f>+År2023!T16</f>
        <v>88.403614316814881</v>
      </c>
      <c r="AJ17" s="8">
        <f>+År2023!U16</f>
        <v>85.11880427912665</v>
      </c>
      <c r="AK17" s="17"/>
    </row>
    <row r="18" spans="1:37" x14ac:dyDescent="0.3">
      <c r="A18" s="17"/>
      <c r="B18" s="7">
        <f>+År2023!C17</f>
        <v>2</v>
      </c>
      <c r="C18" s="7" t="str">
        <f>VLOOKUP(B18,RNR!$A$2:$B$13,2)</f>
        <v>Feb</v>
      </c>
      <c r="D18" s="17"/>
      <c r="E18" s="41">
        <f>+År2023!H17</f>
        <v>109159</v>
      </c>
      <c r="F18" s="17"/>
      <c r="G18" s="58">
        <f>+År2023!W17*100</f>
        <v>6055.3632774210073</v>
      </c>
      <c r="H18" s="17"/>
      <c r="I18" s="8">
        <f>+År2023!I17</f>
        <v>84.954297675867011</v>
      </c>
      <c r="J18" s="8"/>
      <c r="K18" s="18"/>
      <c r="L18" s="10">
        <f>+År2023!W17</f>
        <v>60.553632774210072</v>
      </c>
      <c r="M18" s="19"/>
      <c r="N18" s="21"/>
      <c r="O18" s="9">
        <f>+År2023!J17</f>
        <v>12.661624410259172</v>
      </c>
      <c r="P18" s="17"/>
      <c r="Q18" s="20"/>
      <c r="R18" s="9">
        <f>+År2023!K17</f>
        <v>14.76380741116887</v>
      </c>
      <c r="S18" s="17"/>
      <c r="T18" s="20"/>
      <c r="U18" s="9">
        <f>+År2023!V17</f>
        <v>2.1021830009096978</v>
      </c>
      <c r="V18" s="17"/>
      <c r="W18" s="9">
        <f>+År2023!M17</f>
        <v>59.03408122085235</v>
      </c>
      <c r="X18" s="17"/>
      <c r="Y18" s="17"/>
      <c r="Z18" s="9">
        <f>+År2023!O17</f>
        <v>11.764549473149904</v>
      </c>
      <c r="AA18" s="17"/>
      <c r="AB18" s="8">
        <f>+År2023!P15</f>
        <v>47.079191238416179</v>
      </c>
      <c r="AC18" s="8">
        <f>+År2023!Q15</f>
        <v>46.14898989898991</v>
      </c>
      <c r="AD18" s="17"/>
      <c r="AE18" s="27">
        <f>+År2023!R15</f>
        <v>119.5252525252525</v>
      </c>
      <c r="AF18" s="17"/>
      <c r="AG18" s="27">
        <f>+År2023!S15</f>
        <v>117.09335576114383</v>
      </c>
      <c r="AH18" s="17"/>
      <c r="AI18" s="8">
        <f>+År2023!T17</f>
        <v>88.427549104465612</v>
      </c>
      <c r="AJ18" s="8">
        <f>+År2023!U17</f>
        <v>84.825082894998914</v>
      </c>
      <c r="AK18" s="17"/>
    </row>
    <row r="19" spans="1:37" x14ac:dyDescent="0.3">
      <c r="A19" s="17"/>
      <c r="B19" s="7">
        <f>+År2023!C18</f>
        <v>3</v>
      </c>
      <c r="C19" s="7" t="str">
        <f>VLOOKUP(B19,RNR!$A$2:$B$13,2)</f>
        <v>Mar</v>
      </c>
      <c r="D19" s="17"/>
      <c r="E19" s="41">
        <f>+År2023!H18</f>
        <v>131401</v>
      </c>
      <c r="F19" s="17"/>
      <c r="G19" s="58">
        <f>+År2023!W18*100</f>
        <v>6064.0154945548366</v>
      </c>
      <c r="H19" s="17"/>
      <c r="I19" s="8">
        <f>+År2023!I18</f>
        <v>84.634965639534272</v>
      </c>
      <c r="J19" s="8"/>
      <c r="K19" s="18"/>
      <c r="L19" s="10">
        <f>+År2023!W18</f>
        <v>60.640154945548367</v>
      </c>
      <c r="M19" s="19"/>
      <c r="N19" s="21"/>
      <c r="O19" s="9">
        <f>+År2023!J18</f>
        <v>12.602332195676878</v>
      </c>
      <c r="P19" s="17"/>
      <c r="Q19" s="20"/>
      <c r="R19" s="9">
        <f>+År2023!K18</f>
        <v>14.718360059137996</v>
      </c>
      <c r="S19" s="17"/>
      <c r="T19" s="20"/>
      <c r="U19" s="9">
        <f>+År2023!V18</f>
        <v>2.1160278634611154</v>
      </c>
      <c r="V19" s="17"/>
      <c r="W19" s="9">
        <f>+År2023!M18</f>
        <v>58.673049016263121</v>
      </c>
      <c r="X19" s="17"/>
      <c r="Y19" s="17"/>
      <c r="Z19" s="9">
        <f>+År2023!O18</f>
        <v>11.706089269878518</v>
      </c>
      <c r="AA19" s="17"/>
      <c r="AB19" s="8">
        <f>+År2023!P16</f>
        <v>48.057450754818866</v>
      </c>
      <c r="AC19" s="8">
        <f>+År2023!Q16</f>
        <v>47.102491546120611</v>
      </c>
      <c r="AD19" s="17"/>
      <c r="AE19" s="27">
        <f>+År2023!R16</f>
        <v>131.02025892930499</v>
      </c>
      <c r="AF19" s="17"/>
      <c r="AG19" s="27">
        <f>+År2023!S16</f>
        <v>131.62132629107981</v>
      </c>
      <c r="AH19" s="17"/>
      <c r="AI19" s="8">
        <f>+År2023!T18</f>
        <v>88.253407403207518</v>
      </c>
      <c r="AJ19" s="8">
        <f>+År2023!U18</f>
        <v>84.42437957032061</v>
      </c>
      <c r="AK19" s="17"/>
    </row>
    <row r="20" spans="1:37" x14ac:dyDescent="0.3">
      <c r="A20" s="17"/>
      <c r="B20" s="7">
        <f>+År2023!C19</f>
        <v>4</v>
      </c>
      <c r="C20" s="7" t="str">
        <f>VLOOKUP(B20,RNR!$A$2:$B$13,2)</f>
        <v>Apr</v>
      </c>
      <c r="D20" s="17"/>
      <c r="E20" s="41">
        <f>+År2023!H19</f>
        <v>104768</v>
      </c>
      <c r="F20" s="17"/>
      <c r="G20" s="58">
        <f>+År2023!W19*100</f>
        <v>6045.8374694563217</v>
      </c>
      <c r="H20" s="17"/>
      <c r="I20" s="8">
        <f>+År2023!I19</f>
        <v>86.02781965867463</v>
      </c>
      <c r="J20" s="8"/>
      <c r="K20" s="18"/>
      <c r="L20" s="10">
        <f>+År2023!W19</f>
        <v>60.458374694563219</v>
      </c>
      <c r="M20" s="19"/>
      <c r="N20" s="21"/>
      <c r="O20" s="9">
        <f>+År2023!J19</f>
        <v>12.675714548620377</v>
      </c>
      <c r="P20" s="17"/>
      <c r="Q20" s="20"/>
      <c r="R20" s="9">
        <f>+År2023!K19</f>
        <v>14.95377712352615</v>
      </c>
      <c r="S20" s="17"/>
      <c r="T20" s="20"/>
      <c r="U20" s="9">
        <f>+År2023!V19</f>
        <v>2.278062574905777</v>
      </c>
      <c r="V20" s="17"/>
      <c r="W20" s="9">
        <f>+År2023!M19</f>
        <v>59.725521946523855</v>
      </c>
      <c r="X20" s="17"/>
      <c r="Y20" s="17"/>
      <c r="Z20" s="9">
        <f>+År2023!O19</f>
        <v>11.74886735054808</v>
      </c>
      <c r="AA20" s="17"/>
      <c r="AB20" s="8">
        <f>+År2023!P17</f>
        <v>48.208934487549421</v>
      </c>
      <c r="AC20" s="8">
        <f>+År2023!Q17</f>
        <v>47.270802441924147</v>
      </c>
      <c r="AD20" s="17"/>
      <c r="AE20" s="27">
        <f>+År2023!R17</f>
        <v>131.26048400021364</v>
      </c>
      <c r="AF20" s="17"/>
      <c r="AG20" s="27">
        <f>+År2023!S17</f>
        <v>132.24499853094369</v>
      </c>
      <c r="AH20" s="17"/>
      <c r="AI20" s="8">
        <f>+År2023!T19</f>
        <v>89.175785955064484</v>
      </c>
      <c r="AJ20" s="8">
        <f>+År2023!U19</f>
        <v>85.615534336609727</v>
      </c>
      <c r="AK20" s="17"/>
    </row>
    <row r="21" spans="1:37" x14ac:dyDescent="0.3">
      <c r="A21" s="17"/>
      <c r="B21" s="7">
        <f>+År2023!C20</f>
        <v>5</v>
      </c>
      <c r="C21" s="7" t="str">
        <f>VLOOKUP(B21,RNR!$A$2:$B$13,2)</f>
        <v>Mai</v>
      </c>
      <c r="D21" s="17"/>
      <c r="E21" s="41">
        <f>+År2023!H20</f>
        <v>123759</v>
      </c>
      <c r="F21" s="17"/>
      <c r="G21" s="58">
        <f>+År2023!W20*100</f>
        <v>6056.6867864155356</v>
      </c>
      <c r="H21" s="17"/>
      <c r="I21" s="8">
        <f>+År2023!I20</f>
        <v>85.14661042833329</v>
      </c>
      <c r="J21" s="8"/>
      <c r="K21" s="18"/>
      <c r="L21" s="10">
        <f>+År2023!W20</f>
        <v>60.566867864155356</v>
      </c>
      <c r="M21" s="19"/>
      <c r="N21" s="21"/>
      <c r="O21" s="9">
        <f>+År2023!J20</f>
        <v>12.682525985013449</v>
      </c>
      <c r="P21" s="17"/>
      <c r="Q21" s="20"/>
      <c r="R21" s="9">
        <f>+År2023!K20</f>
        <v>14.874000507448409</v>
      </c>
      <c r="S21" s="17"/>
      <c r="T21" s="20"/>
      <c r="U21" s="9">
        <f>+År2023!V20</f>
        <v>2.1914745224349592</v>
      </c>
      <c r="V21" s="17"/>
      <c r="W21" s="9">
        <f>+År2023!M20</f>
        <v>59.050237413462121</v>
      </c>
      <c r="X21" s="17"/>
      <c r="Y21" s="17"/>
      <c r="Z21" s="9">
        <f>+År2023!O20</f>
        <v>11.74661835748786</v>
      </c>
      <c r="AA21" s="17"/>
      <c r="AB21" s="8">
        <f>+År2023!P18</f>
        <v>47.920194254259265</v>
      </c>
      <c r="AC21" s="8">
        <f>+År2023!Q18</f>
        <v>47.033982349194801</v>
      </c>
      <c r="AD21" s="17"/>
      <c r="AE21" s="27">
        <f>+År2023!R18</f>
        <v>126.09640704945998</v>
      </c>
      <c r="AF21" s="17"/>
      <c r="AG21" s="27">
        <f>+År2023!S18</f>
        <v>125.80637129506468</v>
      </c>
      <c r="AH21" s="17"/>
      <c r="AI21" s="8">
        <f>+År2023!T20</f>
        <v>88.483296026186352</v>
      </c>
      <c r="AJ21" s="8">
        <f>+År2023!U20</f>
        <v>84.894091029436126</v>
      </c>
      <c r="AK21" s="17"/>
    </row>
    <row r="22" spans="1:37" x14ac:dyDescent="0.3">
      <c r="A22" s="17"/>
      <c r="B22" s="7">
        <f>+År2023!C21</f>
        <v>6</v>
      </c>
      <c r="C22" s="7" t="str">
        <f>VLOOKUP(B22,RNR!$A$2:$B$13,2)</f>
        <v>Jun</v>
      </c>
      <c r="D22" s="17"/>
      <c r="E22" s="41">
        <f>+År2023!H21</f>
        <v>128263</v>
      </c>
      <c r="F22" s="17"/>
      <c r="G22" s="58">
        <f>+År2023!W21*100</f>
        <v>6032.8512509453203</v>
      </c>
      <c r="H22" s="17"/>
      <c r="I22" s="8">
        <f>+År2023!I21</f>
        <v>84.749376281542524</v>
      </c>
      <c r="J22" s="8"/>
      <c r="K22" s="18"/>
      <c r="L22" s="10">
        <f>+År2023!W21</f>
        <v>60.328512509453205</v>
      </c>
      <c r="M22" s="19"/>
      <c r="N22" s="21"/>
      <c r="O22" s="9">
        <f>+År2023!J21</f>
        <v>12.873160142682771</v>
      </c>
      <c r="P22" s="17"/>
      <c r="Q22" s="20"/>
      <c r="R22" s="9">
        <f>+År2023!K21</f>
        <v>15.016958337243079</v>
      </c>
      <c r="S22" s="17"/>
      <c r="T22" s="20"/>
      <c r="U22" s="9">
        <f>+År2023!V21</f>
        <v>2.1437981945603126</v>
      </c>
      <c r="V22" s="17"/>
      <c r="W22" s="9">
        <f>+År2023!M21</f>
        <v>58.919285446185903</v>
      </c>
      <c r="X22" s="17"/>
      <c r="Y22" s="17"/>
      <c r="Z22" s="9">
        <f>+År2023!O21</f>
        <v>11.740760544552368</v>
      </c>
      <c r="AA22" s="17"/>
      <c r="AB22" s="8">
        <f>+År2023!P19</f>
        <v>47.289391752285525</v>
      </c>
      <c r="AC22" s="8">
        <f>+År2023!Q19</f>
        <v>46.532871923343663</v>
      </c>
      <c r="AD22" s="17"/>
      <c r="AE22" s="27">
        <f>+År2023!R19</f>
        <v>122.64979058184288</v>
      </c>
      <c r="AF22" s="17"/>
      <c r="AG22" s="27">
        <f>+År2023!S19</f>
        <v>123.34920904434443</v>
      </c>
      <c r="AH22" s="17"/>
      <c r="AI22" s="8">
        <f>+År2023!T21</f>
        <v>87.897916301873451</v>
      </c>
      <c r="AJ22" s="8">
        <f>+År2023!U21</f>
        <v>84.761480184439648</v>
      </c>
      <c r="AK22" s="17"/>
    </row>
    <row r="23" spans="1:37" x14ac:dyDescent="0.3">
      <c r="A23" s="17"/>
      <c r="B23" s="7">
        <f>+År2023!C22</f>
        <v>7</v>
      </c>
      <c r="C23" s="7" t="str">
        <f>VLOOKUP(B23,RNR!$A$2:$B$13,2)</f>
        <v>Jul</v>
      </c>
      <c r="D23" s="17"/>
      <c r="E23" s="41">
        <f>+År2023!H22</f>
        <v>120238</v>
      </c>
      <c r="F23" s="17"/>
      <c r="G23" s="58">
        <f>+År2023!W22*100</f>
        <v>6036.4809793908753</v>
      </c>
      <c r="H23" s="17"/>
      <c r="I23" s="8">
        <f>+År2023!I22</f>
        <v>84.039014704169247</v>
      </c>
      <c r="J23" s="8"/>
      <c r="K23" s="18"/>
      <c r="L23" s="10">
        <f>+År2023!W22</f>
        <v>60.364809793908755</v>
      </c>
      <c r="M23" s="19"/>
      <c r="N23" s="21"/>
      <c r="O23" s="9">
        <f>+År2023!J22</f>
        <v>12.973828341738315</v>
      </c>
      <c r="P23" s="17"/>
      <c r="Q23" s="20"/>
      <c r="R23" s="9">
        <f>+År2023!K22</f>
        <v>15.110630639514788</v>
      </c>
      <c r="S23" s="17"/>
      <c r="T23" s="20"/>
      <c r="U23" s="9">
        <f>+År2023!V22</f>
        <v>2.1368022977764767</v>
      </c>
      <c r="V23" s="17"/>
      <c r="W23" s="9">
        <f>+År2023!M22</f>
        <v>58.925403086633111</v>
      </c>
      <c r="X23" s="17"/>
      <c r="Y23" s="17"/>
      <c r="Z23" s="9">
        <f>+År2023!O22</f>
        <v>11.793783966972619</v>
      </c>
      <c r="AA23" s="17"/>
      <c r="AB23" s="8">
        <f>+År2023!P20</f>
        <v>47.469733217340874</v>
      </c>
      <c r="AC23" s="8">
        <f>+År2023!Q20</f>
        <v>46.815165647729749</v>
      </c>
      <c r="AD23" s="17"/>
      <c r="AE23" s="27">
        <f>+År2023!R20</f>
        <v>122.58198354893648</v>
      </c>
      <c r="AF23" s="17"/>
      <c r="AG23" s="27">
        <f>+År2023!S20</f>
        <v>122.64514064179519</v>
      </c>
      <c r="AH23" s="17"/>
      <c r="AI23" s="8">
        <f>+År2023!T22</f>
        <v>88.052996558503978</v>
      </c>
      <c r="AJ23" s="8">
        <f>+År2023!U22</f>
        <v>85.088751229104219</v>
      </c>
      <c r="AK23" s="17"/>
    </row>
    <row r="24" spans="1:37" x14ac:dyDescent="0.3">
      <c r="A24" s="17"/>
      <c r="B24" s="7">
        <f>+År2023!C23</f>
        <v>8</v>
      </c>
      <c r="C24" s="7" t="str">
        <f>VLOOKUP(B24,RNR!$A$2:$B$13,2)</f>
        <v>Aug</v>
      </c>
      <c r="D24" s="17"/>
      <c r="E24" s="41">
        <f>+År2023!H23</f>
        <v>128321</v>
      </c>
      <c r="F24" s="17"/>
      <c r="G24" s="58">
        <f>+År2023!W23*100</f>
        <v>6037.311897507032</v>
      </c>
      <c r="H24" s="17"/>
      <c r="I24" s="8">
        <f>+År2023!I23</f>
        <v>84.087744172813373</v>
      </c>
      <c r="J24" s="8"/>
      <c r="K24" s="18"/>
      <c r="L24" s="10">
        <f>+År2023!W23</f>
        <v>60.373118975070319</v>
      </c>
      <c r="M24" s="19"/>
      <c r="N24" s="21"/>
      <c r="O24" s="9">
        <f>+År2023!J23</f>
        <v>12.970873001201584</v>
      </c>
      <c r="P24" s="17"/>
      <c r="Q24" s="20"/>
      <c r="R24" s="9">
        <f>+År2023!K23</f>
        <v>15.066286334607424</v>
      </c>
      <c r="S24" s="17"/>
      <c r="T24" s="20"/>
      <c r="U24" s="9">
        <f>+År2023!V23</f>
        <v>2.0954133334058405</v>
      </c>
      <c r="V24" s="17"/>
      <c r="W24" s="9">
        <f>+År2023!M23</f>
        <v>58.572345855805374</v>
      </c>
      <c r="X24" s="17"/>
      <c r="Y24" s="17"/>
      <c r="Z24" s="9">
        <f>+År2023!O23</f>
        <v>11.743033591134237</v>
      </c>
      <c r="AA24" s="17"/>
      <c r="AB24" s="8">
        <f>+År2023!P21</f>
        <v>47.773651739426221</v>
      </c>
      <c r="AC24" s="8">
        <f>+År2023!Q21</f>
        <v>47.399315004222565</v>
      </c>
      <c r="AD24" s="17"/>
      <c r="AE24" s="27">
        <f>+År2023!R21</f>
        <v>122.05818616759304</v>
      </c>
      <c r="AF24" s="17"/>
      <c r="AG24" s="27">
        <f>+År2023!S21</f>
        <v>123.33363429563099</v>
      </c>
      <c r="AH24" s="17"/>
      <c r="AI24" s="8">
        <f>+År2023!T23</f>
        <v>88.119940021371107</v>
      </c>
      <c r="AJ24" s="8">
        <f>+År2023!U23</f>
        <v>84.525968907629249</v>
      </c>
      <c r="AK24" s="17"/>
    </row>
    <row r="25" spans="1:37" x14ac:dyDescent="0.3">
      <c r="A25" s="17"/>
      <c r="B25" s="7">
        <f>+År2023!C24</f>
        <v>9</v>
      </c>
      <c r="C25" s="7" t="str">
        <f>VLOOKUP(B25,RNR!$A$2:$B$13,2)</f>
        <v>Sep</v>
      </c>
      <c r="D25" s="17"/>
      <c r="E25" s="41">
        <f>+År2023!H24</f>
        <v>119172</v>
      </c>
      <c r="F25" s="17"/>
      <c r="G25" s="58">
        <f>+År2023!W24*100</f>
        <v>6046.758466753935</v>
      </c>
      <c r="H25" s="17"/>
      <c r="I25" s="8">
        <f>+År2023!I24</f>
        <v>83.644846188699006</v>
      </c>
      <c r="J25" s="8"/>
      <c r="K25" s="18"/>
      <c r="L25" s="10">
        <f>+År2023!W24</f>
        <v>60.467584667539349</v>
      </c>
      <c r="M25" s="19"/>
      <c r="N25" s="21"/>
      <c r="O25" s="9">
        <f>+År2023!J24</f>
        <v>12.739703160810238</v>
      </c>
      <c r="P25" s="17"/>
      <c r="Q25" s="20"/>
      <c r="R25" s="9">
        <f>+År2023!K24</f>
        <v>14.961660049992679</v>
      </c>
      <c r="S25" s="17"/>
      <c r="T25" s="20"/>
      <c r="U25" s="9">
        <f>+År2023!V24</f>
        <v>2.2219568891824419</v>
      </c>
      <c r="V25" s="17"/>
      <c r="W25" s="9">
        <f>+År2023!M24</f>
        <v>58.448215948635088</v>
      </c>
      <c r="X25" s="17"/>
      <c r="Y25" s="17"/>
      <c r="Z25" s="9">
        <f>+År2023!O24</f>
        <v>11.620284884931229</v>
      </c>
      <c r="AA25" s="17"/>
      <c r="AB25" s="8">
        <f>+År2023!P22</f>
        <v>47.440776579352843</v>
      </c>
      <c r="AC25" s="8">
        <f>+År2023!Q22</f>
        <v>46.758339702655391</v>
      </c>
      <c r="AD25" s="17"/>
      <c r="AE25" s="27">
        <f>+År2023!R22</f>
        <v>125.65224356999371</v>
      </c>
      <c r="AF25" s="17"/>
      <c r="AG25" s="27">
        <f>+År2023!S22</f>
        <v>126.34758765173451</v>
      </c>
      <c r="AH25" s="17"/>
      <c r="AI25" s="8">
        <f>+År2023!T24</f>
        <v>88.084219260993379</v>
      </c>
      <c r="AJ25" s="8">
        <f>+År2023!U24</f>
        <v>84.275460047834869</v>
      </c>
      <c r="AK25" s="17"/>
    </row>
    <row r="26" spans="1:37" x14ac:dyDescent="0.3">
      <c r="A26" s="17"/>
      <c r="B26" s="7">
        <f>+År2023!C25</f>
        <v>10</v>
      </c>
      <c r="C26" s="7" t="str">
        <f>VLOOKUP(B26,RNR!$A$2:$B$13,2)</f>
        <v>Okt</v>
      </c>
      <c r="D26" s="17"/>
      <c r="E26" s="41">
        <f>+År2023!H25</f>
        <v>123868</v>
      </c>
      <c r="F26" s="17"/>
      <c r="G26" s="58">
        <f>+År2023!W25*100</f>
        <v>6046.4728582038952</v>
      </c>
      <c r="H26" s="17"/>
      <c r="I26" s="8">
        <f>+År2023!I25</f>
        <v>83.993977621335517</v>
      </c>
      <c r="J26" s="8"/>
      <c r="K26" s="18"/>
      <c r="L26" s="10">
        <f>+År2023!W25</f>
        <v>60.464728582038951</v>
      </c>
      <c r="M26" s="19"/>
      <c r="N26" s="21"/>
      <c r="O26" s="9">
        <f>+År2023!J25</f>
        <v>12.694095455983621</v>
      </c>
      <c r="P26" s="17"/>
      <c r="Q26" s="20"/>
      <c r="R26" s="9">
        <f>+År2023!K25</f>
        <v>14.956830295212816</v>
      </c>
      <c r="S26" s="17"/>
      <c r="T26" s="20"/>
      <c r="U26" s="9">
        <f>+År2023!V25</f>
        <v>2.2627348392291937</v>
      </c>
      <c r="V26" s="17"/>
      <c r="W26" s="9">
        <f>+År2023!M25</f>
        <v>58.239553165079855</v>
      </c>
      <c r="X26" s="17"/>
      <c r="Y26" s="17"/>
      <c r="Z26" s="9">
        <f>+År2023!O25</f>
        <v>11.740943148368737</v>
      </c>
      <c r="AA26" s="17"/>
      <c r="AB26" s="8">
        <f>+År2023!P23</f>
        <v>48.406236285945262</v>
      </c>
      <c r="AC26" s="8">
        <f>+År2023!Q23</f>
        <v>47.566136221909133</v>
      </c>
      <c r="AD26" s="17"/>
      <c r="AE26" s="27">
        <f>+År2023!R23</f>
        <v>128.02116090600541</v>
      </c>
      <c r="AF26" s="17"/>
      <c r="AG26" s="27">
        <f>+År2023!S23</f>
        <v>128.23970910769941</v>
      </c>
      <c r="AH26" s="17"/>
      <c r="AI26" s="8">
        <f>+År2023!T25</f>
        <v>88.174373205045924</v>
      </c>
      <c r="AJ26" s="8">
        <f>+År2023!U25</f>
        <v>84.173175963063713</v>
      </c>
      <c r="AK26" s="17"/>
    </row>
    <row r="27" spans="1:37" x14ac:dyDescent="0.3">
      <c r="A27" s="17"/>
      <c r="B27" s="7">
        <f>+År2023!C26</f>
        <v>11</v>
      </c>
      <c r="C27" s="7" t="str">
        <f>VLOOKUP(B27,RNR!$A$2:$B$13,2)</f>
        <v>Nov</v>
      </c>
      <c r="D27" s="17"/>
      <c r="E27" s="41">
        <f>+År2023!H26</f>
        <v>137949</v>
      </c>
      <c r="F27" s="17"/>
      <c r="G27" s="58">
        <f>+År2023!W26*100</f>
        <v>6063.9808914888845</v>
      </c>
      <c r="H27" s="17"/>
      <c r="I27" s="8">
        <f>+År2023!I26</f>
        <v>83.872123610896253</v>
      </c>
      <c r="J27" s="8"/>
      <c r="K27" s="18"/>
      <c r="L27" s="10">
        <f>+År2023!W26</f>
        <v>60.639808914888846</v>
      </c>
      <c r="M27" s="19"/>
      <c r="N27" s="21"/>
      <c r="O27" s="9">
        <f>+År2023!J26</f>
        <v>12.460968986708805</v>
      </c>
      <c r="P27" s="17"/>
      <c r="Q27" s="20"/>
      <c r="R27" s="9">
        <f>+År2023!K26</f>
        <v>14.70745740353977</v>
      </c>
      <c r="S27" s="17"/>
      <c r="T27" s="20"/>
      <c r="U27" s="9">
        <f>+År2023!V26</f>
        <v>2.2464884168309633</v>
      </c>
      <c r="V27" s="17"/>
      <c r="W27" s="9">
        <f>+År2023!M26</f>
        <v>58.474949983510847</v>
      </c>
      <c r="X27" s="17"/>
      <c r="Y27" s="17"/>
      <c r="Z27" s="9">
        <f>+År2023!O26</f>
        <v>11.437293276045722</v>
      </c>
      <c r="AA27" s="17"/>
      <c r="AB27" s="8">
        <f>+År2023!P24</f>
        <v>48.190093478553841</v>
      </c>
      <c r="AC27" s="8">
        <f>+År2023!Q24</f>
        <v>47.476527662076734</v>
      </c>
      <c r="AD27" s="17"/>
      <c r="AE27" s="27">
        <f>+År2023!R24</f>
        <v>129.3966315531602</v>
      </c>
      <c r="AF27" s="17"/>
      <c r="AG27" s="27">
        <f>+År2023!S24</f>
        <v>129.86088724493544</v>
      </c>
      <c r="AH27" s="17"/>
      <c r="AI27" s="8">
        <f>+År2023!T26</f>
        <v>88.193191778419987</v>
      </c>
      <c r="AJ27" s="8">
        <f>+År2023!U26</f>
        <v>84.011626785871101</v>
      </c>
      <c r="AK27" s="17"/>
    </row>
    <row r="28" spans="1:37" x14ac:dyDescent="0.3">
      <c r="A28" s="17"/>
      <c r="B28" s="7">
        <f>+År2023!C27</f>
        <v>12</v>
      </c>
      <c r="C28" s="7" t="str">
        <f>VLOOKUP(B28,RNR!$A$2:$B$13,2)</f>
        <v>Des</v>
      </c>
      <c r="D28" s="17"/>
      <c r="E28" s="41">
        <f>+År2023!H27</f>
        <v>107264</v>
      </c>
      <c r="F28" s="17"/>
      <c r="G28" s="58">
        <f>+År2023!W27*100</f>
        <v>6081.4495077565616</v>
      </c>
      <c r="H28" s="17"/>
      <c r="I28" s="8">
        <f>+År2023!I27</f>
        <v>80.600675343079828</v>
      </c>
      <c r="J28" s="8"/>
      <c r="K28" s="18"/>
      <c r="L28" s="10">
        <f>+År2023!W27</f>
        <v>60.814495077565617</v>
      </c>
      <c r="M28" s="19"/>
      <c r="N28" s="21"/>
      <c r="O28" s="9">
        <f>+År2023!J27</f>
        <v>12.15492440222646</v>
      </c>
      <c r="P28" s="17"/>
      <c r="Q28" s="20"/>
      <c r="R28" s="9">
        <f>+År2023!K27</f>
        <v>14.349527088635339</v>
      </c>
      <c r="S28" s="17"/>
      <c r="T28" s="20"/>
      <c r="U28" s="9">
        <f>+År2023!V27</f>
        <v>2.1946026864088819</v>
      </c>
      <c r="V28" s="17"/>
      <c r="W28" s="9">
        <f>+År2023!M27</f>
        <v>57.391978878893134</v>
      </c>
      <c r="X28" s="17"/>
      <c r="Y28" s="17"/>
      <c r="Z28" s="9">
        <f>+År2023!O27</f>
        <v>11.364055826101064</v>
      </c>
      <c r="AA28" s="17"/>
      <c r="AB28" s="8">
        <f>+År2023!P25</f>
        <v>48.546569343065691</v>
      </c>
      <c r="AC28" s="8">
        <f>+År2023!Q25</f>
        <v>47.826781999343034</v>
      </c>
      <c r="AD28" s="17"/>
      <c r="AE28" s="27">
        <f>+År2023!R25</f>
        <v>127.63862060576577</v>
      </c>
      <c r="AF28" s="17"/>
      <c r="AG28" s="27">
        <f>+År2023!S25</f>
        <v>127.74207555890725</v>
      </c>
      <c r="AH28" s="17"/>
      <c r="AI28" s="8">
        <f>+År2023!T27</f>
        <v>87.019358076944002</v>
      </c>
      <c r="AJ28" s="8">
        <f>+År2023!U27</f>
        <v>82.623913397361619</v>
      </c>
      <c r="AK28" s="17"/>
    </row>
    <row r="29" spans="1:37" x14ac:dyDescent="0.3">
      <c r="A29" s="17"/>
      <c r="B29" s="17"/>
      <c r="C29" s="17"/>
      <c r="D29" s="17"/>
      <c r="E29" s="17"/>
      <c r="F29" s="17"/>
      <c r="G29" s="43"/>
      <c r="H29" s="17"/>
      <c r="I29" s="17"/>
      <c r="J29" s="17"/>
      <c r="K29" s="18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x14ac:dyDescent="0.3">
      <c r="A30" s="17"/>
      <c r="B30" s="17"/>
      <c r="C30" s="17"/>
      <c r="D30" s="17"/>
      <c r="E30" s="17"/>
      <c r="F30" s="17"/>
      <c r="G30" s="43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ht="18" customHeight="1" x14ac:dyDescent="0.3">
      <c r="A31" s="17"/>
      <c r="B31" s="17"/>
      <c r="C31" s="17"/>
      <c r="D31" s="17"/>
      <c r="E31" s="17"/>
      <c r="F31" s="17"/>
      <c r="G31" s="4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x14ac:dyDescent="0.3"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2"/>
      <c r="AC32" s="2"/>
      <c r="AD32" s="2"/>
      <c r="AE32" s="2"/>
      <c r="AF32" s="2"/>
      <c r="AG32" s="2"/>
      <c r="AH32" s="2"/>
      <c r="AI32" s="2"/>
    </row>
    <row r="33" spans="9:35" x14ac:dyDescent="0.3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2"/>
      <c r="AC33" s="2"/>
      <c r="AD33" s="2"/>
      <c r="AE33" s="2"/>
      <c r="AF33" s="2"/>
      <c r="AG33" s="2"/>
      <c r="AH33" s="2"/>
      <c r="AI33" s="2"/>
    </row>
    <row r="34" spans="9:35" x14ac:dyDescent="0.3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2"/>
      <c r="AC34" s="2"/>
      <c r="AD34" s="2"/>
      <c r="AE34" s="2"/>
      <c r="AF34" s="2"/>
      <c r="AG34" s="2"/>
      <c r="AH34" s="2"/>
      <c r="AI34" s="2"/>
    </row>
    <row r="35" spans="9:35" x14ac:dyDescent="0.3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2"/>
      <c r="AC35" s="2"/>
      <c r="AD35" s="2"/>
      <c r="AE35" s="2"/>
      <c r="AF35" s="2"/>
      <c r="AG35" s="2"/>
      <c r="AH35" s="2"/>
      <c r="AI35" s="2"/>
    </row>
    <row r="36" spans="9:35" x14ac:dyDescent="0.3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"/>
      <c r="AC36" s="2"/>
      <c r="AD36" s="2"/>
      <c r="AE36" s="2"/>
      <c r="AF36" s="2"/>
      <c r="AG36" s="2"/>
      <c r="AH36" s="2"/>
      <c r="AI36" s="2"/>
    </row>
    <row r="37" spans="9:35" x14ac:dyDescent="0.3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"/>
      <c r="AC37" s="2"/>
      <c r="AD37" s="2"/>
      <c r="AE37" s="2"/>
      <c r="AF37" s="2"/>
      <c r="AG37" s="2"/>
      <c r="AH37" s="2"/>
      <c r="AI37" s="2"/>
    </row>
    <row r="38" spans="9:35" x14ac:dyDescent="0.3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"/>
      <c r="AC38" s="2"/>
      <c r="AD38" s="2"/>
      <c r="AE38" s="2"/>
      <c r="AF38" s="2"/>
      <c r="AG38" s="2"/>
      <c r="AH38" s="2"/>
      <c r="AI38" s="2"/>
    </row>
    <row r="39" spans="9:35" x14ac:dyDescent="0.3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"/>
      <c r="AC39" s="2"/>
      <c r="AD39" s="2"/>
      <c r="AE39" s="2"/>
      <c r="AF39" s="2"/>
      <c r="AG39" s="2"/>
      <c r="AH39" s="2"/>
      <c r="AI39" s="2"/>
    </row>
    <row r="40" spans="9:35" x14ac:dyDescent="0.3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2"/>
      <c r="AC40" s="2"/>
      <c r="AD40" s="2"/>
      <c r="AE40" s="2"/>
      <c r="AF40" s="2"/>
      <c r="AG40" s="2"/>
      <c r="AH40" s="2"/>
      <c r="AI40" s="2"/>
    </row>
    <row r="41" spans="9:35" x14ac:dyDescent="0.3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2"/>
      <c r="AC41" s="2"/>
      <c r="AD41" s="2"/>
      <c r="AE41" s="2"/>
      <c r="AF41" s="2"/>
      <c r="AG41" s="2"/>
      <c r="AH41" s="2"/>
      <c r="AI41" s="2"/>
    </row>
    <row r="42" spans="9:35" x14ac:dyDescent="0.3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2"/>
      <c r="AC42" s="2"/>
      <c r="AD42" s="2"/>
      <c r="AE42" s="2"/>
      <c r="AF42" s="2"/>
      <c r="AG42" s="2"/>
      <c r="AH42" s="2"/>
      <c r="AI42" s="2"/>
    </row>
    <row r="43" spans="9:35" x14ac:dyDescent="0.3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2"/>
      <c r="AC43" s="2"/>
      <c r="AD43" s="2"/>
      <c r="AE43" s="2"/>
      <c r="AF43" s="2"/>
      <c r="AG43" s="2"/>
      <c r="AH43" s="2"/>
      <c r="AI43" s="2"/>
    </row>
    <row r="44" spans="9:35" x14ac:dyDescent="0.3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2"/>
      <c r="AC44" s="2"/>
      <c r="AD44" s="2"/>
      <c r="AE44" s="2"/>
      <c r="AF44" s="2"/>
      <c r="AG44" s="2"/>
      <c r="AH44" s="2"/>
      <c r="AI44" s="2"/>
    </row>
    <row r="45" spans="9:35" x14ac:dyDescent="0.3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"/>
      <c r="AC45" s="2"/>
      <c r="AD45" s="2"/>
      <c r="AE45" s="2"/>
      <c r="AF45" s="2"/>
      <c r="AG45" s="2"/>
      <c r="AH45" s="2"/>
      <c r="AI45" s="2"/>
    </row>
    <row r="46" spans="9:35" x14ac:dyDescent="0.3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2"/>
      <c r="AC46" s="2"/>
      <c r="AD46" s="2"/>
      <c r="AE46" s="2"/>
      <c r="AF46" s="2"/>
      <c r="AG46" s="2"/>
      <c r="AH46" s="2"/>
      <c r="AI46" s="2"/>
    </row>
    <row r="47" spans="9:35" x14ac:dyDescent="0.3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2"/>
      <c r="AC47" s="2"/>
      <c r="AD47" s="2"/>
      <c r="AE47" s="2"/>
      <c r="AF47" s="2"/>
      <c r="AG47" s="2"/>
      <c r="AH47" s="2"/>
      <c r="AI47" s="2"/>
    </row>
    <row r="48" spans="9:35" x14ac:dyDescent="0.3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2"/>
      <c r="AC48" s="2"/>
      <c r="AD48" s="2"/>
      <c r="AE48" s="2"/>
      <c r="AF48" s="2"/>
      <c r="AG48" s="2"/>
      <c r="AH48" s="2"/>
      <c r="AI48" s="2"/>
    </row>
    <row r="49" spans="9:35" x14ac:dyDescent="0.3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2"/>
      <c r="AC49" s="2"/>
      <c r="AD49" s="2"/>
      <c r="AE49" s="2"/>
      <c r="AF49" s="2"/>
      <c r="AG49" s="2"/>
      <c r="AH49" s="2"/>
      <c r="AI49" s="2"/>
    </row>
  </sheetData>
  <phoneticPr fontId="18" type="noConversion"/>
  <conditionalFormatting sqref="L17:L28 L5:L10 AB5:AC10 AE5:AE10 AG5:AG10">
    <cfRule type="cellIs" dxfId="207" priority="50" operator="lessThan">
      <formula>60</formula>
    </cfRule>
  </conditionalFormatting>
  <conditionalFormatting sqref="P5:P10 S5:S10">
    <cfRule type="cellIs" dxfId="206" priority="29" operator="lessThan">
      <formula>0</formula>
    </cfRule>
    <cfRule type="cellIs" dxfId="205" priority="30" operator="greaterThan">
      <formula>0</formula>
    </cfRule>
  </conditionalFormatting>
  <conditionalFormatting sqref="J5:J10 M5:M10">
    <cfRule type="cellIs" dxfId="204" priority="25" operator="lessThan">
      <formula>0</formula>
    </cfRule>
    <cfRule type="cellIs" dxfId="203" priority="26" operator="greaterThan">
      <formula>0</formula>
    </cfRule>
  </conditionalFormatting>
  <conditionalFormatting sqref="X5:X10">
    <cfRule type="cellIs" dxfId="202" priority="7" operator="lessThan">
      <formula>0</formula>
    </cfRule>
  </conditionalFormatting>
  <conditionalFormatting sqref="O17:O28">
    <cfRule type="top10" dxfId="201" priority="4408" percent="1" rank="10"/>
  </conditionalFormatting>
  <conditionalFormatting sqref="R17:R28">
    <cfRule type="top10" dxfId="200" priority="4409" percent="1" rank="10"/>
  </conditionalFormatting>
  <conditionalFormatting sqref="U17:U28">
    <cfRule type="top10" dxfId="199" priority="4410" percent="1" rank="10"/>
  </conditionalFormatting>
  <conditionalFormatting sqref="Z17:Z28">
    <cfRule type="top10" dxfId="198" priority="4411" percent="1" rank="10"/>
  </conditionalFormatting>
  <conditionalFormatting sqref="AE17:AE28 AG17:AG28">
    <cfRule type="top10" dxfId="197" priority="4412" percent="1" rank="10"/>
  </conditionalFormatting>
  <conditionalFormatting sqref="AI17:AJ28">
    <cfRule type="top10" dxfId="196" priority="4414" percent="1" rank="10"/>
  </conditionalFormatting>
  <conditionalFormatting sqref="O17:O28">
    <cfRule type="top10" dxfId="195" priority="4415" percent="1" bottom="1" rank="10"/>
  </conditionalFormatting>
  <conditionalFormatting sqref="I17:J28">
    <cfRule type="top10" dxfId="194" priority="4416" percent="1" rank="10"/>
  </conditionalFormatting>
  <conditionalFormatting sqref="R17:R28">
    <cfRule type="top10" dxfId="193" priority="4417" percent="1" bottom="1" rank="10"/>
  </conditionalFormatting>
  <conditionalFormatting sqref="U17:U28">
    <cfRule type="top10" dxfId="192" priority="4418" percent="1" bottom="1" rank="10"/>
  </conditionalFormatting>
  <conditionalFormatting sqref="Z17:Z28">
    <cfRule type="top10" dxfId="191" priority="4419" percent="1" bottom="1" rank="10"/>
  </conditionalFormatting>
  <conditionalFormatting sqref="AI17:AJ28">
    <cfRule type="top10" dxfId="190" priority="4420" percent="1" bottom="1" rank="10"/>
  </conditionalFormatting>
  <conditionalFormatting sqref="AB17:AC28">
    <cfRule type="top10" dxfId="189" priority="4421" percent="1" rank="10"/>
  </conditionalFormatting>
  <conditionalFormatting sqref="AB17:AC28">
    <cfRule type="top10" dxfId="188" priority="4422" percent="1" bottom="1" rank="10"/>
  </conditionalFormatting>
  <conditionalFormatting sqref="O5:O10">
    <cfRule type="top10" dxfId="187" priority="4423" percent="1" rank="10"/>
  </conditionalFormatting>
  <conditionalFormatting sqref="R5:R10">
    <cfRule type="top10" dxfId="186" priority="4424" percent="1" rank="10"/>
  </conditionalFormatting>
  <conditionalFormatting sqref="U5:U10">
    <cfRule type="top10" dxfId="185" priority="4425" percent="1" rank="10"/>
  </conditionalFormatting>
  <conditionalFormatting sqref="Z5:Z10">
    <cfRule type="top10" dxfId="184" priority="4426" percent="1" rank="10"/>
  </conditionalFormatting>
  <conditionalFormatting sqref="O5:O10">
    <cfRule type="top10" dxfId="183" priority="4427" percent="1" bottom="1" rank="10"/>
  </conditionalFormatting>
  <conditionalFormatting sqref="I5:J10">
    <cfRule type="top10" dxfId="182" priority="4428" percent="1" rank="10"/>
  </conditionalFormatting>
  <conditionalFormatting sqref="R5:R10">
    <cfRule type="top10" dxfId="181" priority="4429" percent="1" bottom="1" rank="10"/>
  </conditionalFormatting>
  <conditionalFormatting sqref="U5:U10">
    <cfRule type="top10" dxfId="180" priority="4430" percent="1" bottom="1" rank="10"/>
  </conditionalFormatting>
  <conditionalFormatting sqref="Z5:Z10">
    <cfRule type="top10" dxfId="179" priority="4431" percent="1" bottom="1" rank="10"/>
  </conditionalFormatting>
  <pageMargins left="0.7" right="0.7" top="0.75" bottom="0.75" header="0.3" footer="0.3"/>
  <pageSetup paperSize="9" scale="7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N2:Y391"/>
  <sheetViews>
    <sheetView workbookViewId="0">
      <selection activeCell="P7" sqref="P7"/>
    </sheetView>
  </sheetViews>
  <sheetFormatPr baseColWidth="10" defaultColWidth="11.44140625" defaultRowHeight="14.4" x14ac:dyDescent="0.3"/>
  <cols>
    <col min="16" max="16" width="15.5546875" customWidth="1"/>
    <col min="18" max="18" width="14.109375" customWidth="1"/>
  </cols>
  <sheetData>
    <row r="2" spans="14:25" x14ac:dyDescent="0.3">
      <c r="P2" s="4"/>
      <c r="Q2" s="5"/>
    </row>
    <row r="3" spans="14:25" x14ac:dyDescent="0.3">
      <c r="N3" s="4"/>
      <c r="P3" s="4"/>
      <c r="Q3" s="5"/>
      <c r="X3">
        <v>1</v>
      </c>
      <c r="Y3" t="s">
        <v>117</v>
      </c>
    </row>
    <row r="4" spans="14:25" x14ac:dyDescent="0.3">
      <c r="P4" s="4"/>
      <c r="Q4" s="5"/>
      <c r="X4">
        <v>2</v>
      </c>
      <c r="Y4" t="s">
        <v>118</v>
      </c>
    </row>
    <row r="5" spans="14:25" x14ac:dyDescent="0.3">
      <c r="P5" s="4"/>
      <c r="Q5" s="5"/>
      <c r="X5">
        <v>3</v>
      </c>
      <c r="Y5" t="s">
        <v>119</v>
      </c>
    </row>
    <row r="6" spans="14:25" x14ac:dyDescent="0.3">
      <c r="P6" s="4"/>
      <c r="Q6" s="5"/>
      <c r="X6">
        <v>4</v>
      </c>
      <c r="Y6" t="s">
        <v>120</v>
      </c>
    </row>
    <row r="7" spans="14:25" x14ac:dyDescent="0.3">
      <c r="P7" s="4"/>
      <c r="Q7" s="5"/>
      <c r="X7">
        <v>5</v>
      </c>
      <c r="Y7" t="s">
        <v>121</v>
      </c>
    </row>
    <row r="8" spans="14:25" x14ac:dyDescent="0.3">
      <c r="P8" s="4"/>
      <c r="Q8" s="5"/>
      <c r="X8">
        <v>6</v>
      </c>
      <c r="Y8" t="s">
        <v>122</v>
      </c>
    </row>
    <row r="9" spans="14:25" x14ac:dyDescent="0.3">
      <c r="Q9" s="5"/>
    </row>
    <row r="10" spans="14:25" x14ac:dyDescent="0.3">
      <c r="P10" s="4"/>
      <c r="Q10" s="5"/>
    </row>
    <row r="11" spans="14:25" x14ac:dyDescent="0.3">
      <c r="P11" s="4"/>
      <c r="Q11" s="5"/>
    </row>
    <row r="12" spans="14:25" x14ac:dyDescent="0.3">
      <c r="P12" s="4"/>
      <c r="Q12" s="5"/>
    </row>
    <row r="13" spans="14:25" x14ac:dyDescent="0.3">
      <c r="P13" s="4"/>
      <c r="Q13" s="5"/>
    </row>
    <row r="14" spans="14:25" x14ac:dyDescent="0.3">
      <c r="P14" s="4"/>
      <c r="Q14" s="5"/>
    </row>
    <row r="15" spans="14:25" x14ac:dyDescent="0.3">
      <c r="P15" s="4"/>
      <c r="Q15" s="5"/>
    </row>
    <row r="16" spans="14:25" x14ac:dyDescent="0.3">
      <c r="P16" s="4"/>
      <c r="Q16" s="5"/>
    </row>
    <row r="17" spans="16:17" x14ac:dyDescent="0.3">
      <c r="P17" s="4"/>
      <c r="Q17" s="5"/>
    </row>
    <row r="18" spans="16:17" x14ac:dyDescent="0.3">
      <c r="P18" s="4"/>
      <c r="Q18" s="5"/>
    </row>
    <row r="19" spans="16:17" x14ac:dyDescent="0.3">
      <c r="P19" s="4"/>
      <c r="Q19" s="5"/>
    </row>
    <row r="20" spans="16:17" x14ac:dyDescent="0.3">
      <c r="P20" s="4"/>
      <c r="Q20" s="5"/>
    </row>
    <row r="21" spans="16:17" x14ac:dyDescent="0.3">
      <c r="P21" s="4"/>
      <c r="Q21" s="5"/>
    </row>
    <row r="22" spans="16:17" x14ac:dyDescent="0.3">
      <c r="P22" s="4"/>
      <c r="Q22" s="5"/>
    </row>
    <row r="23" spans="16:17" x14ac:dyDescent="0.3">
      <c r="P23" s="4"/>
      <c r="Q23" s="5"/>
    </row>
    <row r="24" spans="16:17" x14ac:dyDescent="0.3">
      <c r="P24" s="4"/>
      <c r="Q24" s="5"/>
    </row>
    <row r="25" spans="16:17" x14ac:dyDescent="0.3">
      <c r="P25" s="4"/>
      <c r="Q25" s="5"/>
    </row>
    <row r="26" spans="16:17" x14ac:dyDescent="0.3">
      <c r="P26" s="4"/>
      <c r="Q26" s="5"/>
    </row>
    <row r="27" spans="16:17" x14ac:dyDescent="0.3">
      <c r="P27" s="4"/>
      <c r="Q27" s="5"/>
    </row>
    <row r="28" spans="16:17" x14ac:dyDescent="0.3">
      <c r="P28" s="4"/>
      <c r="Q28" s="5"/>
    </row>
    <row r="29" spans="16:17" x14ac:dyDescent="0.3">
      <c r="P29" s="4"/>
      <c r="Q29" s="5"/>
    </row>
    <row r="30" spans="16:17" x14ac:dyDescent="0.3">
      <c r="P30" s="4"/>
      <c r="Q30" s="5"/>
    </row>
    <row r="31" spans="16:17" x14ac:dyDescent="0.3">
      <c r="P31" s="4"/>
      <c r="Q31" s="5"/>
    </row>
    <row r="32" spans="16:17" x14ac:dyDescent="0.3">
      <c r="P32" s="4"/>
      <c r="Q32" s="5"/>
    </row>
    <row r="33" spans="16:17" x14ac:dyDescent="0.3">
      <c r="P33" s="4"/>
      <c r="Q33" s="5"/>
    </row>
    <row r="34" spans="16:17" x14ac:dyDescent="0.3">
      <c r="P34" s="4"/>
      <c r="Q34" s="5"/>
    </row>
    <row r="35" spans="16:17" x14ac:dyDescent="0.3">
      <c r="P35" s="4"/>
      <c r="Q35" s="5"/>
    </row>
    <row r="36" spans="16:17" x14ac:dyDescent="0.3">
      <c r="P36" s="4"/>
      <c r="Q36" s="5"/>
    </row>
    <row r="37" spans="16:17" x14ac:dyDescent="0.3">
      <c r="P37" s="4"/>
      <c r="Q37" s="5"/>
    </row>
    <row r="38" spans="16:17" x14ac:dyDescent="0.3">
      <c r="P38" s="4"/>
      <c r="Q38" s="5"/>
    </row>
    <row r="39" spans="16:17" x14ac:dyDescent="0.3">
      <c r="P39" s="4"/>
      <c r="Q39" s="5"/>
    </row>
    <row r="40" spans="16:17" x14ac:dyDescent="0.3">
      <c r="P40" s="4"/>
      <c r="Q40" s="5"/>
    </row>
    <row r="41" spans="16:17" x14ac:dyDescent="0.3">
      <c r="P41" s="4"/>
      <c r="Q41" s="5"/>
    </row>
    <row r="42" spans="16:17" x14ac:dyDescent="0.3">
      <c r="P42" s="4"/>
      <c r="Q42" s="5"/>
    </row>
    <row r="43" spans="16:17" x14ac:dyDescent="0.3">
      <c r="P43" s="4"/>
      <c r="Q43" s="5"/>
    </row>
    <row r="44" spans="16:17" x14ac:dyDescent="0.3">
      <c r="P44" s="4"/>
      <c r="Q44" s="5"/>
    </row>
    <row r="45" spans="16:17" x14ac:dyDescent="0.3">
      <c r="P45" s="4"/>
      <c r="Q45" s="5"/>
    </row>
    <row r="46" spans="16:17" x14ac:dyDescent="0.3">
      <c r="P46" s="4"/>
      <c r="Q46" s="5"/>
    </row>
    <row r="47" spans="16:17" x14ac:dyDescent="0.3">
      <c r="P47" s="4"/>
      <c r="Q47" s="5"/>
    </row>
    <row r="48" spans="16:17" x14ac:dyDescent="0.3">
      <c r="P48" s="4"/>
      <c r="Q48" s="5"/>
    </row>
    <row r="49" spans="16:17" x14ac:dyDescent="0.3">
      <c r="P49" s="4"/>
      <c r="Q49" s="5"/>
    </row>
    <row r="50" spans="16:17" x14ac:dyDescent="0.3">
      <c r="P50" s="4"/>
      <c r="Q50" s="5"/>
    </row>
    <row r="51" spans="16:17" x14ac:dyDescent="0.3">
      <c r="P51" s="4"/>
      <c r="Q51" s="5"/>
    </row>
    <row r="52" spans="16:17" x14ac:dyDescent="0.3">
      <c r="P52" s="4"/>
      <c r="Q52" s="5"/>
    </row>
    <row r="53" spans="16:17" x14ac:dyDescent="0.3">
      <c r="P53" s="4"/>
      <c r="Q53" s="5"/>
    </row>
    <row r="54" spans="16:17" x14ac:dyDescent="0.3">
      <c r="P54" s="4"/>
      <c r="Q54" s="5"/>
    </row>
    <row r="55" spans="16:17" x14ac:dyDescent="0.3">
      <c r="P55" s="4"/>
      <c r="Q55" s="5"/>
    </row>
    <row r="56" spans="16:17" x14ac:dyDescent="0.3">
      <c r="P56" s="4"/>
      <c r="Q56" s="5"/>
    </row>
    <row r="57" spans="16:17" x14ac:dyDescent="0.3">
      <c r="P57" s="4"/>
      <c r="Q57" s="5"/>
    </row>
    <row r="58" spans="16:17" x14ac:dyDescent="0.3">
      <c r="P58" s="4"/>
      <c r="Q58" s="5"/>
    </row>
    <row r="59" spans="16:17" x14ac:dyDescent="0.3">
      <c r="P59" s="4"/>
      <c r="Q59" s="5"/>
    </row>
    <row r="60" spans="16:17" x14ac:dyDescent="0.3">
      <c r="P60" s="4"/>
      <c r="Q60" s="5"/>
    </row>
    <row r="61" spans="16:17" x14ac:dyDescent="0.3">
      <c r="P61" s="4"/>
      <c r="Q61" s="5"/>
    </row>
    <row r="62" spans="16:17" x14ac:dyDescent="0.3">
      <c r="P62" s="4"/>
      <c r="Q62" s="5"/>
    </row>
    <row r="63" spans="16:17" x14ac:dyDescent="0.3">
      <c r="P63" s="4"/>
      <c r="Q63" s="5"/>
    </row>
    <row r="64" spans="16:17" x14ac:dyDescent="0.3">
      <c r="P64" s="4"/>
      <c r="Q64" s="5"/>
    </row>
    <row r="65" spans="16:17" x14ac:dyDescent="0.3">
      <c r="P65" s="4"/>
      <c r="Q65" s="5"/>
    </row>
    <row r="66" spans="16:17" x14ac:dyDescent="0.3">
      <c r="P66" s="4"/>
      <c r="Q66" s="5"/>
    </row>
    <row r="67" spans="16:17" x14ac:dyDescent="0.3">
      <c r="P67" s="4"/>
      <c r="Q67" s="5"/>
    </row>
    <row r="68" spans="16:17" x14ac:dyDescent="0.3">
      <c r="P68" s="4"/>
      <c r="Q68" s="5"/>
    </row>
    <row r="69" spans="16:17" x14ac:dyDescent="0.3">
      <c r="P69" s="4"/>
      <c r="Q69" s="5"/>
    </row>
    <row r="70" spans="16:17" x14ac:dyDescent="0.3">
      <c r="P70" s="4"/>
      <c r="Q70" s="5"/>
    </row>
    <row r="71" spans="16:17" x14ac:dyDescent="0.3">
      <c r="P71" s="4"/>
      <c r="Q71" s="5"/>
    </row>
    <row r="72" spans="16:17" x14ac:dyDescent="0.3">
      <c r="P72" s="4"/>
      <c r="Q72" s="5"/>
    </row>
    <row r="73" spans="16:17" x14ac:dyDescent="0.3">
      <c r="P73" s="4"/>
      <c r="Q73" s="5"/>
    </row>
    <row r="74" spans="16:17" x14ac:dyDescent="0.3">
      <c r="P74" s="4"/>
      <c r="Q74" s="5"/>
    </row>
    <row r="75" spans="16:17" x14ac:dyDescent="0.3">
      <c r="P75" s="4"/>
      <c r="Q75" s="5"/>
    </row>
    <row r="76" spans="16:17" x14ac:dyDescent="0.3">
      <c r="P76" s="4"/>
      <c r="Q76" s="5"/>
    </row>
    <row r="77" spans="16:17" x14ac:dyDescent="0.3">
      <c r="P77" s="4"/>
      <c r="Q77" s="5"/>
    </row>
    <row r="78" spans="16:17" x14ac:dyDescent="0.3">
      <c r="P78" s="4"/>
      <c r="Q78" s="5"/>
    </row>
    <row r="79" spans="16:17" x14ac:dyDescent="0.3">
      <c r="P79" s="4"/>
      <c r="Q79" s="5"/>
    </row>
    <row r="85" spans="17:17" ht="21" x14ac:dyDescent="0.4">
      <c r="Q85" s="39" t="s">
        <v>123</v>
      </c>
    </row>
    <row r="391" spans="17:17" ht="21" x14ac:dyDescent="0.4">
      <c r="Q391" s="39" t="s">
        <v>124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2639C5A1B8A840AC473FF9863AD1CA" ma:contentTypeVersion="18" ma:contentTypeDescription="Opprett et nytt dokument." ma:contentTypeScope="" ma:versionID="e10c23aa7042ae91de9410431a903bbb">
  <xsd:schema xmlns:xsd="http://www.w3.org/2001/XMLSchema" xmlns:xs="http://www.w3.org/2001/XMLSchema" xmlns:p="http://schemas.microsoft.com/office/2006/metadata/properties" xmlns:ns2="3d3141ed-b50e-4808-93af-aad52dd4fba6" xmlns:ns3="5ff6b645-c60d-4b50-b5f7-300ffdfc934c" targetNamespace="http://schemas.microsoft.com/office/2006/metadata/properties" ma:root="true" ma:fieldsID="76ada151378d96fceb4058ee780bc234" ns2:_="" ns3:_="">
    <xsd:import namespace="3d3141ed-b50e-4808-93af-aad52dd4fba6"/>
    <xsd:import namespace="5ff6b645-c60d-4b50-b5f7-300ffdfc93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141ed-b50e-4808-93af-aad52dd4fb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a02aee4e-53e0-47e8-9d4f-fe4a9ab66a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6b645-c60d-4b50-b5f7-300ffdfc93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c0e0da-6492-4c0e-bcdd-216fef237188}" ma:internalName="TaxCatchAll" ma:showField="CatchAllData" ma:web="5ff6b645-c60d-4b50-b5f7-300ffdfc93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f6b645-c60d-4b50-b5f7-300ffdfc934c" xsi:nil="true"/>
    <lcf76f155ced4ddcb4097134ff3c332f xmlns="3d3141ed-b50e-4808-93af-aad52dd4fba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40BC66-29BB-4279-A4BF-58C1CCEA3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3141ed-b50e-4808-93af-aad52dd4fba6"/>
    <ds:schemaRef ds:uri="5ff6b645-c60d-4b50-b5f7-300ffdfc93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5DACA5-5E71-458F-B3F7-F96AE8D8ECDB}">
  <ds:schemaRefs>
    <ds:schemaRef ds:uri="http://schemas.microsoft.com/office/2006/metadata/properties"/>
    <ds:schemaRef ds:uri="http://schemas.microsoft.com/office/infopath/2007/PartnerControls"/>
    <ds:schemaRef ds:uri="5ff6b645-c60d-4b50-b5f7-300ffdfc934c"/>
    <ds:schemaRef ds:uri="3d3141ed-b50e-4808-93af-aad52dd4fba6"/>
  </ds:schemaRefs>
</ds:datastoreItem>
</file>

<file path=customXml/itemProps3.xml><?xml version="1.0" encoding="utf-8"?>
<ds:datastoreItem xmlns:ds="http://schemas.openxmlformats.org/officeDocument/2006/customXml" ds:itemID="{42633A24-ECD9-442B-8DE8-91D57F7B86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21</vt:i4>
      </vt:variant>
      <vt:variant>
        <vt:lpstr>Navngitte områder</vt:lpstr>
      </vt:variant>
      <vt:variant>
        <vt:i4>19</vt:i4>
      </vt:variant>
    </vt:vector>
  </HeadingPairs>
  <TitlesOfParts>
    <vt:vector size="40" baseType="lpstr">
      <vt:lpstr>År2022</vt:lpstr>
      <vt:lpstr>År2021</vt:lpstr>
      <vt:lpstr>År2023</vt:lpstr>
      <vt:lpstr>År2024</vt:lpstr>
      <vt:lpstr>Kjøtt%</vt:lpstr>
      <vt:lpstr>Total</vt:lpstr>
      <vt:lpstr>Halvår</vt:lpstr>
      <vt:lpstr>Måned</vt:lpstr>
      <vt:lpstr>Figurer</vt:lpstr>
      <vt:lpstr>Rase_grupper</vt:lpstr>
      <vt:lpstr>Per uke</vt:lpstr>
      <vt:lpstr>Siste uke</vt:lpstr>
      <vt:lpstr>Per dato</vt:lpstr>
      <vt:lpstr>Slakteri</vt:lpstr>
      <vt:lpstr>RNR</vt:lpstr>
      <vt:lpstr>Slakteri_mnd</vt:lpstr>
      <vt:lpstr>Vektgruppe</vt:lpstr>
      <vt:lpstr>Vektgrup_MND</vt:lpstr>
      <vt:lpstr>Kjøtt%_gr</vt:lpstr>
      <vt:lpstr>Kjøtt%_mnd</vt:lpstr>
      <vt:lpstr>Graf</vt:lpstr>
      <vt:lpstr>Halvår!Utskriftsområde</vt:lpstr>
      <vt:lpstr>'Kjøtt%_gr'!Utskriftsområde</vt:lpstr>
      <vt:lpstr>'Kjøtt%_mnd'!Utskriftsområde</vt:lpstr>
      <vt:lpstr>Måned!Utskriftsområde</vt:lpstr>
      <vt:lpstr>'Per uke'!Utskriftsområde</vt:lpstr>
      <vt:lpstr>Rase_grupper!Utskriftsområde</vt:lpstr>
      <vt:lpstr>'Siste uke'!Utskriftsområde</vt:lpstr>
      <vt:lpstr>Slakteri!Utskriftsområde</vt:lpstr>
      <vt:lpstr>Slakteri_mnd!Utskriftsområde</vt:lpstr>
      <vt:lpstr>Total!Utskriftsområde</vt:lpstr>
      <vt:lpstr>Vektgrup_MND!Utskriftsområde</vt:lpstr>
      <vt:lpstr>Vektgruppe!Utskriftsområde</vt:lpstr>
      <vt:lpstr>'Kjøtt%_gr'!Utskriftstitler</vt:lpstr>
      <vt:lpstr>'Kjøtt%_mnd'!Utskriftstitler</vt:lpstr>
      <vt:lpstr>'Per uke'!Utskriftstitler</vt:lpstr>
      <vt:lpstr>Slakteri!Utskriftstitler</vt:lpstr>
      <vt:lpstr>Slakteri_mnd!Utskriftstitler</vt:lpstr>
      <vt:lpstr>Vektgrup_MND!Utskriftstitler</vt:lpstr>
      <vt:lpstr>Vektgruppe!Utskriftstitler</vt:lpstr>
    </vt:vector>
  </TitlesOfParts>
  <Manager/>
  <Company>SAS Institute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henry feldman</dc:creator>
  <cp:keywords/>
  <dc:description/>
  <cp:lastModifiedBy>Morten Røe</cp:lastModifiedBy>
  <cp:revision/>
  <cp:lastPrinted>2024-03-25T11:30:19Z</cp:lastPrinted>
  <dcterms:created xsi:type="dcterms:W3CDTF">2011-02-11T15:45:55Z</dcterms:created>
  <dcterms:modified xsi:type="dcterms:W3CDTF">2024-06-26T05:46:17Z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0x010100802639C5A1B8A840AC473FF9863AD1CA</vt:lpwstr>
  </property>
  <property fmtid="{D5CDD505-2E9C-101B-9397-08002B2CF9AE}" pid="3" name="GtProjectAnimalType">
    <vt:lpwstr>7;#Svin|83bbd9cf-7ad8-4f32-88ed-79ceab92f113;#9;#Storfe|730595f0-70e8-4fd3-925a-07d4a0efa659;#3;#Sau|d0ff57a7-54ca-47e9-9881-2e7ec5945873</vt:lpwstr>
  </property>
  <property fmtid="{D5CDD505-2E9C-101B-9397-08002B2CF9AE}" pid="4" name="GtProjectAnimalField">
    <vt:lpwstr>13;#R�vare og foredling|e57d56d1-858e-4920-bb3b-d6fa01eabf1f</vt:lpwstr>
  </property>
  <property fmtid="{D5CDD505-2E9C-101B-9397-08002B2CF9AE}" pid="5" name="MediaServiceImageTags">
    <vt:lpwstr/>
  </property>
</Properties>
</file>